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os\GIGAS\Corporate\HECHOS Relevantes\"/>
    </mc:Choice>
  </mc:AlternateContent>
  <bookViews>
    <workbookView xWindow="0" yWindow="0" windowWidth="28800" windowHeight="12435"/>
  </bookViews>
  <sheets>
    <sheet name="P&amp;L" sheetId="1" r:id="rId1"/>
    <sheet name="Balance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7" i="1" l="1"/>
  <c r="Q26" i="1"/>
  <c r="Q33" i="1" s="1"/>
  <c r="Q39" i="1" s="1"/>
  <c r="Q41" i="1" s="1"/>
  <c r="Q22" i="1"/>
  <c r="Q18" i="1"/>
  <c r="Q12" i="1"/>
  <c r="M13" i="1"/>
  <c r="M22" i="1"/>
  <c r="M18" i="1"/>
  <c r="M14" i="1"/>
  <c r="M9" i="1"/>
  <c r="M8" i="1"/>
  <c r="N29" i="1"/>
  <c r="N30" i="1" s="1"/>
  <c r="N27" i="1"/>
  <c r="H29" i="1"/>
  <c r="M29" i="1" s="1"/>
  <c r="H27" i="1"/>
  <c r="M27" i="1" s="1"/>
  <c r="F29" i="1"/>
  <c r="F30" i="1" s="1"/>
  <c r="E29" i="1"/>
  <c r="E30" i="1" s="1"/>
  <c r="D29" i="1"/>
  <c r="D30" i="1" s="1"/>
  <c r="C29" i="1"/>
  <c r="C30" i="1" s="1"/>
  <c r="F27" i="1"/>
  <c r="E27" i="1"/>
  <c r="D27" i="1"/>
  <c r="C27" i="1"/>
  <c r="H26" i="1"/>
  <c r="M26" i="1" s="1"/>
  <c r="H25" i="1"/>
  <c r="Q25" i="1" s="1"/>
  <c r="H24" i="1"/>
  <c r="Q24" i="1" s="1"/>
  <c r="H23" i="1"/>
  <c r="Q23" i="1" s="1"/>
  <c r="H21" i="1"/>
  <c r="Q21" i="1" s="1"/>
  <c r="H20" i="1"/>
  <c r="Q20" i="1" s="1"/>
  <c r="H19" i="1"/>
  <c r="Q19" i="1" s="1"/>
  <c r="H18" i="1"/>
  <c r="H17" i="1"/>
  <c r="Q17" i="1" s="1"/>
  <c r="H16" i="1"/>
  <c r="Q16" i="1" s="1"/>
  <c r="H15" i="1"/>
  <c r="Q15" i="1" s="1"/>
  <c r="H14" i="1"/>
  <c r="Q14" i="1" s="1"/>
  <c r="H13" i="1"/>
  <c r="Q13" i="1" s="1"/>
  <c r="H11" i="1"/>
  <c r="Q11" i="1" s="1"/>
  <c r="H10" i="1"/>
  <c r="Q10" i="1" s="1"/>
  <c r="H9" i="1"/>
  <c r="Q9" i="1" s="1"/>
  <c r="Q29" i="1" s="1"/>
  <c r="Q30" i="1" s="1"/>
  <c r="H8" i="1"/>
  <c r="Q8" i="1" s="1"/>
  <c r="H7" i="1"/>
  <c r="M7" i="1" s="1"/>
  <c r="H6" i="1"/>
  <c r="M6" i="1" s="1"/>
  <c r="M19" i="1" l="1"/>
  <c r="H30" i="1"/>
  <c r="M30" i="1" s="1"/>
  <c r="M10" i="1"/>
  <c r="M20" i="1"/>
  <c r="M11" i="1"/>
  <c r="M21" i="1"/>
  <c r="Q27" i="1"/>
  <c r="Q6" i="1"/>
  <c r="M15" i="1"/>
  <c r="M23" i="1"/>
  <c r="Q7" i="1"/>
  <c r="M16" i="1"/>
  <c r="M24" i="1"/>
  <c r="M17" i="1"/>
  <c r="J30" i="1"/>
  <c r="J29" i="1"/>
  <c r="J27" i="1"/>
  <c r="J26" i="1"/>
  <c r="J24" i="1"/>
  <c r="J23" i="1"/>
  <c r="J22" i="1"/>
  <c r="J21" i="1"/>
  <c r="J20" i="1"/>
  <c r="J19" i="1"/>
  <c r="J18" i="1"/>
  <c r="J17" i="1"/>
  <c r="J16" i="1"/>
  <c r="J15" i="1"/>
  <c r="J14" i="1"/>
  <c r="J13" i="1"/>
  <c r="J11" i="1"/>
  <c r="J10" i="1"/>
  <c r="J9" i="1"/>
  <c r="J8" i="1"/>
  <c r="J7" i="1"/>
  <c r="J6" i="1"/>
</calcChain>
</file>

<file path=xl/sharedStrings.xml><?xml version="1.0" encoding="utf-8"?>
<sst xmlns="http://schemas.openxmlformats.org/spreadsheetml/2006/main" count="117" uniqueCount="89">
  <si>
    <t>Cifras en euros</t>
  </si>
  <si>
    <t>Facturación a clientes</t>
  </si>
  <si>
    <t>Periodificaciones de ventas</t>
  </si>
  <si>
    <t>Descuentos y promociones sobre ventas</t>
  </si>
  <si>
    <t>Importe neto de la cifra de negocios</t>
  </si>
  <si>
    <t>Trabajos realizados para su activo</t>
  </si>
  <si>
    <t>Ingresos Extraordinarios, Subvenciones y Otros</t>
  </si>
  <si>
    <t>Aprovisionamientos</t>
  </si>
  <si>
    <t>Costes de captación clientes online y terceras partes</t>
  </si>
  <si>
    <t>Datacenters y conectividad</t>
  </si>
  <si>
    <t>Otros aprovisionamientos</t>
  </si>
  <si>
    <t>Gastos de personal</t>
  </si>
  <si>
    <t>Sueldos, salarios y asimilados</t>
  </si>
  <si>
    <t>Cargas sociales</t>
  </si>
  <si>
    <t>Otros gastos de explotación</t>
  </si>
  <si>
    <t>Servicios exteriores</t>
  </si>
  <si>
    <t>Servicios profesionales y otros</t>
  </si>
  <si>
    <t>Marketing y publicidad</t>
  </si>
  <si>
    <t xml:space="preserve"> Pérdidas, deterioro y var. provisiones ops. comerciales</t>
  </si>
  <si>
    <t>Otros resultados</t>
  </si>
  <si>
    <t>Resultado bruto de explotación (EBITDA)</t>
  </si>
  <si>
    <t>Resultado bruto de explotación (EBITDA) %</t>
  </si>
  <si>
    <t>Margen bruto %</t>
  </si>
  <si>
    <t>1T</t>
  </si>
  <si>
    <t>2T</t>
  </si>
  <si>
    <t>3T</t>
  </si>
  <si>
    <t>4T</t>
  </si>
  <si>
    <t>% Var.</t>
  </si>
  <si>
    <t>Margen bruto</t>
  </si>
  <si>
    <t>Facturación y ventas a clientes</t>
  </si>
  <si>
    <t>Amortización del inmovilizado</t>
  </si>
  <si>
    <t>Resultado de explotación (EBIT)</t>
  </si>
  <si>
    <t>Ingresos financieros</t>
  </si>
  <si>
    <t>Gastos financieros</t>
  </si>
  <si>
    <t>Diferencias de cambio y otros</t>
  </si>
  <si>
    <t>Resultado financiero</t>
  </si>
  <si>
    <t>Resultado antes de impuestos (EBT)</t>
  </si>
  <si>
    <t>Impuesto sobre beneficios</t>
  </si>
  <si>
    <t>Resultado del ejercicio</t>
  </si>
  <si>
    <t>ACTIVO</t>
  </si>
  <si>
    <t>PASIVO</t>
  </si>
  <si>
    <t>ACTIVO NO CORRIENTE</t>
  </si>
  <si>
    <t>PATRIMONIO NETO</t>
  </si>
  <si>
    <t>Fondos Propios</t>
  </si>
  <si>
    <t>Desarrollo</t>
  </si>
  <si>
    <t>Capital</t>
  </si>
  <si>
    <t>Licencias, Patentes</t>
  </si>
  <si>
    <t>Primas de Emisión</t>
  </si>
  <si>
    <t>Programas Informáticos</t>
  </si>
  <si>
    <t>Reservas</t>
  </si>
  <si>
    <t>Inmovilizado Material</t>
  </si>
  <si>
    <t>Acciones Propias</t>
  </si>
  <si>
    <t>Inversiones financieras a largo plazo</t>
  </si>
  <si>
    <t>Resultados de Ejercicios Anteriores</t>
  </si>
  <si>
    <t>Activos por impuesto diferido</t>
  </si>
  <si>
    <t>Resultado del Ejercicio</t>
  </si>
  <si>
    <t>Otros Instrumentos de Patrimonio Neto</t>
  </si>
  <si>
    <t>Diferencias de Conversión</t>
  </si>
  <si>
    <t>ACTIVO CORRIENTE</t>
  </si>
  <si>
    <t>Subvenciones, Donaciones y Legados</t>
  </si>
  <si>
    <t>Deudores Comerciales y otras ctas. a cobrar</t>
  </si>
  <si>
    <t>PASIVOS NO CORRIENTES</t>
  </si>
  <si>
    <t>Deudas a Largo Plazo</t>
  </si>
  <si>
    <t>Activos por impuesto corriente</t>
  </si>
  <si>
    <t>Pasivos por Impuestos Diferidos</t>
  </si>
  <si>
    <t>Otros Créditos</t>
  </si>
  <si>
    <t>Inversiones Financieras</t>
  </si>
  <si>
    <t>PASIVO CORRIENTE</t>
  </si>
  <si>
    <t>Periodificaciones a corto plazo</t>
  </si>
  <si>
    <t>Provisiones a Corto Plazo</t>
  </si>
  <si>
    <t>Deudas a Corto Plazo</t>
  </si>
  <si>
    <t>Acreedores comerciales y otras ctas. a pagar</t>
  </si>
  <si>
    <t>Periodificaciones a Corto Plazo</t>
  </si>
  <si>
    <t>TOTAL ACTIVO</t>
  </si>
  <si>
    <t>TOTAL PASIVO</t>
  </si>
  <si>
    <t>ENE-DIC</t>
  </si>
  <si>
    <t>Relaciones con Clientes</t>
  </si>
  <si>
    <t>Personal</t>
  </si>
  <si>
    <t>Deudores varios</t>
  </si>
  <si>
    <t>Obligaciones y Bonos Convertibles</t>
  </si>
  <si>
    <t>Entidades de Crédito</t>
  </si>
  <si>
    <t>Acreedores por arrendam. financ. y otros</t>
  </si>
  <si>
    <t>Inmovilizado Intangible</t>
  </si>
  <si>
    <t>BALANCE CONSOLIDADO - GIGAS HOSTING, S.A. y Sociedades Dependientes</t>
  </si>
  <si>
    <t>PÉRDIDAS Y GANANCIA CONSOLIDADA - GIGAS HOSTING, S.A. y Sociedades Dependientes</t>
  </si>
  <si>
    <t>Presupuesto 2019</t>
  </si>
  <si>
    <t>Clientes por ventas y prestac de Serv.</t>
  </si>
  <si>
    <t>Efectivo y otros activos líquidos equiv.</t>
  </si>
  <si>
    <t xml:space="preserve"> Pérdidas, deterioro y variac. provisiones operacs. comerciales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</si>
</sst>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0.0%"/>
    <numFmt numFmtId="165" formatCode="#,##0\ ;\(#,##0\);\-\ ;"/>
    <numFmt numFmtId="166" formatCode="#,##0\ ;\(#,##0\);\-\ "/>
    <numFmt numFmtId="167" formatCode="#,##0.00\ ;\(#,##0.00\);\-\ "/>
    <numFmt numFmtId="168" formatCode="_-* #,##0\ _€_-;\-* #,##0\ _€_-;_-* &quot;-&quot;??\ _€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sz val="9"/>
      <name val="Proxima Nova Rg"/>
      <family val="3"/>
    </font>
    <font>
      <b/>
      <sz val="16"/>
      <color theme="1"/>
      <name val="Calibri"/>
      <family val="2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u/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theme="0" tint="-0.499984740745262"/>
      <name val="Calibri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b/>
      <sz val="12"/>
      <name val="Calibri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b/>
      <sz val="14"/>
      <color rgb="FFFFFFFF"/>
      <name val="Calibri"/>
      <family val="2"/>
    </font>
    <font>
      <b/>
      <sz val="14"/>
      <color theme="0"/>
      <name val="Calibri"/>
      <family val="2"/>
    </font>
    <font>
      <b/>
      <i/>
      <sz val="14"/>
      <color rgb="FF000000"/>
      <name val="Calibri"/>
      <family val="2"/>
    </font>
    <font>
      <b/>
      <i/>
      <sz val="14"/>
      <color theme="1"/>
      <name val="Calibri"/>
      <family val="2"/>
    </font>
    <font>
      <b/>
      <i/>
      <sz val="12"/>
      <name val="Calibri"/>
      <family val="2"/>
    </font>
    <font>
      <sz val="12"/>
      <color rgb="FF808080"/>
      <name val="Calibri"/>
      <family val="2"/>
    </font>
    <font>
      <b/>
      <i/>
      <sz val="12"/>
      <color theme="1"/>
      <name val="Calibri"/>
      <family val="2"/>
    </font>
    <font>
      <b/>
      <i/>
      <sz val="12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indexed="64"/>
      </bottom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5">
    <xf numFmtId="0" fontId="0" fillId="0" borderId="0" xfId="0"/>
    <xf numFmtId="0" fontId="0" fillId="5" borderId="0" xfId="0" applyFill="1"/>
    <xf numFmtId="164" fontId="0" fillId="5" borderId="0" xfId="2" applyNumberFormat="1" applyFont="1" applyFill="1"/>
    <xf numFmtId="0" fontId="3" fillId="2" borderId="0" xfId="0" applyFont="1" applyFill="1" applyBorder="1"/>
    <xf numFmtId="165" fontId="3" fillId="2" borderId="0" xfId="0" applyNumberFormat="1" applyFont="1" applyFill="1" applyBorder="1" applyAlignment="1"/>
    <xf numFmtId="0" fontId="0" fillId="5" borderId="0" xfId="0" applyFill="1" applyBorder="1"/>
    <xf numFmtId="0" fontId="0" fillId="0" borderId="0" xfId="0" applyFill="1" applyBorder="1"/>
    <xf numFmtId="0" fontId="2" fillId="0" borderId="0" xfId="0" applyFont="1"/>
    <xf numFmtId="168" fontId="0" fillId="0" borderId="0" xfId="0" applyNumberFormat="1"/>
    <xf numFmtId="0" fontId="4" fillId="5" borderId="0" xfId="0" applyFont="1" applyFill="1" applyBorder="1" applyAlignment="1"/>
    <xf numFmtId="0" fontId="5" fillId="5" borderId="0" xfId="0" applyFont="1" applyFill="1" applyBorder="1" applyAlignment="1"/>
    <xf numFmtId="0" fontId="6" fillId="5" borderId="0" xfId="0" applyFont="1" applyFill="1"/>
    <xf numFmtId="0" fontId="6" fillId="0" borderId="0" xfId="0" applyFont="1"/>
    <xf numFmtId="0" fontId="6" fillId="0" borderId="0" xfId="0" applyFont="1" applyFill="1" applyBorder="1"/>
    <xf numFmtId="0" fontId="6" fillId="5" borderId="0" xfId="0" applyFont="1" applyFill="1" applyBorder="1"/>
    <xf numFmtId="0" fontId="7" fillId="5" borderId="0" xfId="0" applyFont="1" applyFill="1"/>
    <xf numFmtId="0" fontId="7" fillId="5" borderId="0" xfId="0" applyFont="1" applyFill="1" applyBorder="1"/>
    <xf numFmtId="0" fontId="8" fillId="5" borderId="0" xfId="0" applyFont="1" applyFill="1" applyBorder="1"/>
    <xf numFmtId="0" fontId="9" fillId="5" borderId="0" xfId="0" applyFont="1" applyFill="1" applyAlignment="1">
      <alignment horizontal="center"/>
    </xf>
    <xf numFmtId="0" fontId="9" fillId="5" borderId="0" xfId="0" applyFont="1" applyFill="1" applyBorder="1"/>
    <xf numFmtId="0" fontId="10" fillId="0" borderId="0" xfId="0" applyFont="1" applyFill="1" applyBorder="1" applyAlignment="1">
      <alignment vertical="center"/>
    </xf>
    <xf numFmtId="0" fontId="11" fillId="5" borderId="0" xfId="0" applyFont="1" applyFill="1" applyBorder="1" applyAlignment="1">
      <alignment vertical="center"/>
    </xf>
    <xf numFmtId="0" fontId="12" fillId="5" borderId="0" xfId="0" applyFont="1" applyFill="1" applyBorder="1" applyAlignment="1">
      <alignment horizontal="left" vertical="center" indent="1"/>
    </xf>
    <xf numFmtId="168" fontId="9" fillId="11" borderId="12" xfId="1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vertical="center"/>
    </xf>
    <xf numFmtId="168" fontId="9" fillId="5" borderId="0" xfId="1" applyNumberFormat="1" applyFont="1" applyFill="1" applyAlignment="1">
      <alignment horizontal="right" vertical="center" wrapText="1"/>
    </xf>
    <xf numFmtId="0" fontId="9" fillId="5" borderId="0" xfId="0" applyFont="1" applyFill="1" applyBorder="1" applyAlignment="1">
      <alignment vertical="center"/>
    </xf>
    <xf numFmtId="168" fontId="7" fillId="5" borderId="0" xfId="1" applyNumberFormat="1" applyFont="1" applyFill="1" applyAlignment="1">
      <alignment horizontal="right" vertical="center" wrapText="1"/>
    </xf>
    <xf numFmtId="0" fontId="7" fillId="5" borderId="0" xfId="0" applyFont="1" applyFill="1" applyBorder="1" applyAlignment="1">
      <alignment horizontal="left" vertical="center" indent="1"/>
    </xf>
    <xf numFmtId="0" fontId="9" fillId="10" borderId="12" xfId="0" applyFont="1" applyFill="1" applyBorder="1" applyAlignment="1">
      <alignment vertical="center"/>
    </xf>
    <xf numFmtId="0" fontId="9" fillId="5" borderId="0" xfId="0" applyFont="1" applyFill="1" applyAlignment="1">
      <alignment vertical="center"/>
    </xf>
    <xf numFmtId="0" fontId="7" fillId="5" borderId="0" xfId="0" applyFont="1" applyFill="1" applyAlignment="1">
      <alignment horizontal="left" vertical="center" indent="1"/>
    </xf>
    <xf numFmtId="165" fontId="13" fillId="5" borderId="0" xfId="1" applyNumberFormat="1" applyFont="1" applyFill="1" applyBorder="1" applyAlignment="1">
      <alignment horizontal="right" vertical="center" wrapText="1"/>
    </xf>
    <xf numFmtId="165" fontId="14" fillId="5" borderId="0" xfId="1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left" vertical="center" indent="1"/>
    </xf>
    <xf numFmtId="0" fontId="15" fillId="5" borderId="0" xfId="0" applyFont="1" applyFill="1"/>
    <xf numFmtId="0" fontId="17" fillId="5" borderId="0" xfId="0" applyFont="1" applyFill="1"/>
    <xf numFmtId="0" fontId="18" fillId="5" borderId="0" xfId="0" applyFont="1" applyFill="1" applyBorder="1" applyAlignment="1">
      <alignment horizontal="left"/>
    </xf>
    <xf numFmtId="164" fontId="6" fillId="5" borderId="0" xfId="2" applyNumberFormat="1" applyFont="1" applyFill="1"/>
    <xf numFmtId="0" fontId="19" fillId="5" borderId="0" xfId="0" applyFont="1" applyFill="1" applyBorder="1" applyAlignment="1">
      <alignment horizontal="center"/>
    </xf>
    <xf numFmtId="0" fontId="20" fillId="3" borderId="3" xfId="0" applyFont="1" applyFill="1" applyBorder="1" applyAlignment="1">
      <alignment vertical="center"/>
    </xf>
    <xf numFmtId="165" fontId="20" fillId="6" borderId="7" xfId="1" applyNumberFormat="1" applyFont="1" applyFill="1" applyBorder="1" applyAlignment="1">
      <alignment horizontal="right" vertical="center" wrapText="1"/>
    </xf>
    <xf numFmtId="0" fontId="21" fillId="4" borderId="0" xfId="0" applyFont="1" applyFill="1" applyBorder="1" applyAlignment="1">
      <alignment vertical="center"/>
    </xf>
    <xf numFmtId="166" fontId="22" fillId="8" borderId="0" xfId="1" applyNumberFormat="1" applyFont="1" applyFill="1" applyBorder="1" applyAlignment="1">
      <alignment horizontal="right" vertical="center" wrapText="1"/>
    </xf>
    <xf numFmtId="0" fontId="24" fillId="6" borderId="0" xfId="0" applyFont="1" applyFill="1" applyBorder="1" applyAlignment="1">
      <alignment vertical="center"/>
    </xf>
    <xf numFmtId="165" fontId="23" fillId="6" borderId="0" xfId="1" applyNumberFormat="1" applyFont="1" applyFill="1" applyBorder="1" applyAlignment="1">
      <alignment horizontal="right" vertical="center" wrapText="1"/>
    </xf>
    <xf numFmtId="165" fontId="21" fillId="4" borderId="0" xfId="1" applyNumberFormat="1" applyFont="1" applyFill="1" applyBorder="1" applyAlignment="1">
      <alignment horizontal="right" vertical="center" wrapText="1"/>
    </xf>
    <xf numFmtId="165" fontId="21" fillId="4" borderId="0" xfId="1" applyNumberFormat="1" applyFont="1" applyFill="1" applyBorder="1" applyAlignment="1">
      <alignment vertical="center"/>
    </xf>
    <xf numFmtId="164" fontId="17" fillId="5" borderId="0" xfId="2" applyNumberFormat="1" applyFont="1" applyFill="1"/>
    <xf numFmtId="164" fontId="19" fillId="5" borderId="0" xfId="2" applyNumberFormat="1" applyFont="1" applyFill="1" applyBorder="1" applyAlignment="1">
      <alignment horizontal="center"/>
    </xf>
    <xf numFmtId="0" fontId="16" fillId="6" borderId="7" xfId="0" applyFont="1" applyFill="1" applyBorder="1" applyAlignment="1">
      <alignment vertical="center"/>
    </xf>
    <xf numFmtId="166" fontId="20" fillId="6" borderId="7" xfId="1" applyNumberFormat="1" applyFont="1" applyFill="1" applyBorder="1" applyAlignment="1">
      <alignment horizontal="right" vertical="center" wrapText="1"/>
    </xf>
    <xf numFmtId="166" fontId="20" fillId="3" borderId="3" xfId="1" applyNumberFormat="1" applyFont="1" applyFill="1" applyBorder="1" applyAlignment="1">
      <alignment horizontal="right" vertical="center" wrapText="1"/>
    </xf>
    <xf numFmtId="165" fontId="17" fillId="5" borderId="0" xfId="0" applyNumberFormat="1" applyFont="1" applyFill="1"/>
    <xf numFmtId="164" fontId="20" fillId="6" borderId="7" xfId="2" applyNumberFormat="1" applyFont="1" applyFill="1" applyBorder="1" applyAlignment="1">
      <alignment horizontal="right" vertical="center" wrapText="1"/>
    </xf>
    <xf numFmtId="0" fontId="22" fillId="7" borderId="0" xfId="0" applyFont="1" applyFill="1" applyBorder="1" applyAlignment="1">
      <alignment vertical="center"/>
    </xf>
    <xf numFmtId="164" fontId="22" fillId="8" borderId="0" xfId="2" applyNumberFormat="1" applyFont="1" applyFill="1" applyBorder="1" applyAlignment="1">
      <alignment horizontal="right" vertical="center" wrapText="1"/>
    </xf>
    <xf numFmtId="165" fontId="22" fillId="8" borderId="0" xfId="1" applyNumberFormat="1" applyFont="1" applyFill="1" applyBorder="1" applyAlignment="1">
      <alignment horizontal="right" vertical="center" wrapText="1"/>
    </xf>
    <xf numFmtId="164" fontId="23" fillId="6" borderId="0" xfId="2" applyNumberFormat="1" applyFont="1" applyFill="1" applyBorder="1" applyAlignment="1">
      <alignment horizontal="right" vertical="center" wrapText="1"/>
    </xf>
    <xf numFmtId="0" fontId="25" fillId="5" borderId="0" xfId="0" applyFont="1" applyFill="1" applyBorder="1" applyAlignment="1">
      <alignment horizontal="left"/>
    </xf>
    <xf numFmtId="165" fontId="7" fillId="5" borderId="0" xfId="0" applyNumberFormat="1" applyFont="1" applyFill="1"/>
    <xf numFmtId="0" fontId="7" fillId="5" borderId="8" xfId="0" applyFont="1" applyFill="1" applyBorder="1" applyAlignment="1">
      <alignment horizontal="left" vertical="center" indent="1"/>
    </xf>
    <xf numFmtId="165" fontId="13" fillId="5" borderId="9" xfId="1" applyNumberFormat="1" applyFont="1" applyFill="1" applyBorder="1" applyAlignment="1">
      <alignment horizontal="right" vertical="center" wrapText="1"/>
    </xf>
    <xf numFmtId="165" fontId="13" fillId="2" borderId="4" xfId="1" applyNumberFormat="1" applyFont="1" applyFill="1" applyBorder="1" applyAlignment="1">
      <alignment horizontal="right" vertical="center" wrapText="1"/>
    </xf>
    <xf numFmtId="165" fontId="13" fillId="5" borderId="8" xfId="1" applyNumberFormat="1" applyFont="1" applyFill="1" applyBorder="1" applyAlignment="1">
      <alignment horizontal="right" vertical="center" wrapText="1"/>
    </xf>
    <xf numFmtId="164" fontId="13" fillId="5" borderId="8" xfId="2" applyNumberFormat="1" applyFont="1" applyFill="1" applyBorder="1" applyAlignment="1">
      <alignment horizontal="right" vertical="center" wrapText="1"/>
    </xf>
    <xf numFmtId="0" fontId="7" fillId="5" borderId="9" xfId="0" applyFont="1" applyFill="1" applyBorder="1" applyAlignment="1">
      <alignment horizontal="left" vertical="center" indent="1"/>
    </xf>
    <xf numFmtId="165" fontId="14" fillId="2" borderId="0" xfId="1" applyNumberFormat="1" applyFont="1" applyFill="1" applyBorder="1" applyAlignment="1">
      <alignment horizontal="right" vertical="center" wrapText="1"/>
    </xf>
    <xf numFmtId="164" fontId="14" fillId="5" borderId="0" xfId="2" applyNumberFormat="1" applyFont="1" applyFill="1" applyBorder="1" applyAlignment="1">
      <alignment horizontal="right" vertical="center" wrapText="1"/>
    </xf>
    <xf numFmtId="0" fontId="9" fillId="5" borderId="1" xfId="0" applyFont="1" applyFill="1" applyBorder="1" applyAlignment="1">
      <alignment vertical="center"/>
    </xf>
    <xf numFmtId="165" fontId="14" fillId="5" borderId="1" xfId="1" applyNumberFormat="1" applyFont="1" applyFill="1" applyBorder="1" applyAlignment="1">
      <alignment horizontal="right" vertical="center" wrapText="1"/>
    </xf>
    <xf numFmtId="165" fontId="14" fillId="2" borderId="1" xfId="1" applyNumberFormat="1" applyFont="1" applyFill="1" applyBorder="1" applyAlignment="1">
      <alignment horizontal="right" vertical="center" wrapText="1"/>
    </xf>
    <xf numFmtId="166" fontId="14" fillId="5" borderId="1" xfId="1" applyNumberFormat="1" applyFont="1" applyFill="1" applyBorder="1" applyAlignment="1">
      <alignment horizontal="right" vertical="center" wrapText="1"/>
    </xf>
    <xf numFmtId="164" fontId="14" fillId="5" borderId="1" xfId="2" applyNumberFormat="1" applyFont="1" applyFill="1" applyBorder="1" applyAlignment="1">
      <alignment horizontal="right" vertical="center" wrapText="1"/>
    </xf>
    <xf numFmtId="0" fontId="9" fillId="6" borderId="0" xfId="0" applyFont="1" applyFill="1" applyBorder="1" applyAlignment="1">
      <alignment vertical="center"/>
    </xf>
    <xf numFmtId="165" fontId="14" fillId="6" borderId="0" xfId="1" applyNumberFormat="1" applyFont="1" applyFill="1" applyBorder="1" applyAlignment="1">
      <alignment horizontal="right" vertical="center" wrapText="1"/>
    </xf>
    <xf numFmtId="164" fontId="14" fillId="6" borderId="0" xfId="2" applyNumberFormat="1" applyFont="1" applyFill="1" applyBorder="1" applyAlignment="1">
      <alignment horizontal="right" vertical="center" wrapText="1"/>
    </xf>
    <xf numFmtId="167" fontId="7" fillId="5" borderId="0" xfId="0" applyNumberFormat="1" applyFont="1" applyFill="1"/>
    <xf numFmtId="165" fontId="13" fillId="2" borderId="5" xfId="1" applyNumberFormat="1" applyFont="1" applyFill="1" applyBorder="1" applyAlignment="1">
      <alignment horizontal="right" vertical="center" wrapText="1"/>
    </xf>
    <xf numFmtId="164" fontId="13" fillId="5" borderId="9" xfId="2" applyNumberFormat="1" applyFont="1" applyFill="1" applyBorder="1" applyAlignment="1">
      <alignment horizontal="right" vertical="center" wrapText="1"/>
    </xf>
    <xf numFmtId="0" fontId="7" fillId="5" borderId="10" xfId="0" applyFont="1" applyFill="1" applyBorder="1" applyAlignment="1">
      <alignment horizontal="left" vertical="center" indent="1"/>
    </xf>
    <xf numFmtId="165" fontId="13" fillId="5" borderId="10" xfId="1" applyNumberFormat="1" applyFont="1" applyFill="1" applyBorder="1" applyAlignment="1">
      <alignment horizontal="right" vertical="center" wrapText="1"/>
    </xf>
    <xf numFmtId="165" fontId="13" fillId="2" borderId="6" xfId="1" applyNumberFormat="1" applyFont="1" applyFill="1" applyBorder="1" applyAlignment="1">
      <alignment horizontal="right" vertical="center" wrapText="1"/>
    </xf>
    <xf numFmtId="164" fontId="13" fillId="5" borderId="10" xfId="2" applyNumberFormat="1" applyFont="1" applyFill="1" applyBorder="1" applyAlignment="1">
      <alignment horizontal="right" vertical="center" wrapText="1"/>
    </xf>
    <xf numFmtId="0" fontId="7" fillId="5" borderId="1" xfId="0" applyFont="1" applyFill="1" applyBorder="1" applyAlignment="1">
      <alignment horizontal="left" vertical="center" indent="1"/>
    </xf>
    <xf numFmtId="165" fontId="13" fillId="5" borderId="1" xfId="1" applyNumberFormat="1" applyFont="1" applyFill="1" applyBorder="1" applyAlignment="1">
      <alignment horizontal="right" vertical="center" wrapText="1"/>
    </xf>
    <xf numFmtId="164" fontId="13" fillId="5" borderId="0" xfId="2" applyNumberFormat="1" applyFont="1" applyFill="1" applyBorder="1" applyAlignment="1">
      <alignment horizontal="right" vertical="center" wrapText="1"/>
    </xf>
    <xf numFmtId="0" fontId="15" fillId="5" borderId="0" xfId="0" applyFont="1" applyFill="1" applyBorder="1" applyAlignment="1">
      <alignment horizontal="left" vertical="center" indent="4"/>
    </xf>
    <xf numFmtId="165" fontId="26" fillId="5" borderId="0" xfId="1" applyNumberFormat="1" applyFont="1" applyFill="1" applyBorder="1" applyAlignment="1">
      <alignment horizontal="right" vertical="center" wrapText="1"/>
    </xf>
    <xf numFmtId="165" fontId="26" fillId="2" borderId="0" xfId="1" applyNumberFormat="1" applyFont="1" applyFill="1" applyBorder="1" applyAlignment="1">
      <alignment horizontal="right" vertical="center" wrapText="1"/>
    </xf>
    <xf numFmtId="164" fontId="26" fillId="5" borderId="0" xfId="2" applyNumberFormat="1" applyFont="1" applyFill="1" applyBorder="1" applyAlignment="1">
      <alignment horizontal="right" vertical="center" wrapText="1"/>
    </xf>
    <xf numFmtId="0" fontId="9" fillId="6" borderId="2" xfId="0" applyFont="1" applyFill="1" applyBorder="1" applyAlignment="1">
      <alignment vertical="center"/>
    </xf>
    <xf numFmtId="165" fontId="14" fillId="6" borderId="2" xfId="1" applyNumberFormat="1" applyFont="1" applyFill="1" applyBorder="1" applyAlignment="1">
      <alignment horizontal="right" vertical="center" wrapText="1"/>
    </xf>
    <xf numFmtId="165" fontId="14" fillId="3" borderId="2" xfId="1" applyNumberFormat="1" applyFont="1" applyFill="1" applyBorder="1" applyAlignment="1">
      <alignment horizontal="right" vertical="center" wrapText="1"/>
    </xf>
    <xf numFmtId="164" fontId="14" fillId="6" borderId="2" xfId="2" applyNumberFormat="1" applyFont="1" applyFill="1" applyBorder="1" applyAlignment="1">
      <alignment horizontal="right" vertical="center" wrapText="1"/>
    </xf>
    <xf numFmtId="0" fontId="27" fillId="5" borderId="1" xfId="0" applyFont="1" applyFill="1" applyBorder="1" applyAlignment="1">
      <alignment horizontal="right" vertical="center" wrapText="1" indent="1"/>
    </xf>
    <xf numFmtId="164" fontId="28" fillId="5" borderId="1" xfId="2" applyNumberFormat="1" applyFont="1" applyFill="1" applyBorder="1" applyAlignment="1">
      <alignment horizontal="right" vertical="center" wrapText="1"/>
    </xf>
    <xf numFmtId="0" fontId="27" fillId="5" borderId="0" xfId="0" applyFont="1" applyFill="1" applyBorder="1" applyAlignment="1">
      <alignment horizontal="right" vertical="center" wrapText="1" indent="1"/>
    </xf>
    <xf numFmtId="164" fontId="28" fillId="5" borderId="0" xfId="2" applyNumberFormat="1" applyFont="1" applyFill="1" applyBorder="1" applyAlignment="1">
      <alignment horizontal="right" vertical="center" wrapText="1"/>
    </xf>
    <xf numFmtId="164" fontId="28" fillId="2" borderId="0" xfId="2" applyNumberFormat="1" applyFont="1" applyFill="1" applyBorder="1" applyAlignment="1">
      <alignment horizontal="right" vertical="center" wrapText="1"/>
    </xf>
    <xf numFmtId="0" fontId="27" fillId="6" borderId="0" xfId="0" applyFont="1" applyFill="1" applyBorder="1" applyAlignment="1">
      <alignment vertical="center"/>
    </xf>
    <xf numFmtId="0" fontId="25" fillId="2" borderId="11" xfId="0" applyFont="1" applyFill="1" applyBorder="1" applyAlignment="1">
      <alignment horizontal="left"/>
    </xf>
    <xf numFmtId="0" fontId="13" fillId="2" borderId="5" xfId="0" applyFont="1" applyFill="1" applyBorder="1" applyAlignment="1">
      <alignment horizontal="left" vertical="center" indent="1"/>
    </xf>
    <xf numFmtId="0" fontId="14" fillId="2" borderId="0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3" borderId="0" xfId="0" applyFont="1" applyFill="1" applyBorder="1" applyAlignment="1">
      <alignment vertical="center"/>
    </xf>
    <xf numFmtId="0" fontId="13" fillId="2" borderId="4" xfId="0" applyFont="1" applyFill="1" applyBorder="1" applyAlignment="1">
      <alignment horizontal="left" vertical="center" indent="1"/>
    </xf>
    <xf numFmtId="0" fontId="13" fillId="2" borderId="6" xfId="0" applyFont="1" applyFill="1" applyBorder="1" applyAlignment="1">
      <alignment horizontal="left" vertical="center" indent="1"/>
    </xf>
    <xf numFmtId="0" fontId="13" fillId="2" borderId="1" xfId="0" applyFont="1" applyFill="1" applyBorder="1" applyAlignment="1">
      <alignment horizontal="left" vertical="center" indent="1"/>
    </xf>
    <xf numFmtId="0" fontId="13" fillId="2" borderId="0" xfId="0" applyFont="1" applyFill="1" applyBorder="1" applyAlignment="1">
      <alignment horizontal="left" vertical="center" indent="1"/>
    </xf>
    <xf numFmtId="0" fontId="26" fillId="2" borderId="0" xfId="0" applyFont="1" applyFill="1" applyBorder="1" applyAlignment="1">
      <alignment horizontal="left" vertical="center" indent="4"/>
    </xf>
    <xf numFmtId="0" fontId="14" fillId="3" borderId="2" xfId="0" applyFont="1" applyFill="1" applyBorder="1" applyAlignment="1">
      <alignment vertical="center"/>
    </xf>
    <xf numFmtId="0" fontId="28" fillId="2" borderId="1" xfId="0" applyFont="1" applyFill="1" applyBorder="1" applyAlignment="1">
      <alignment horizontal="right" vertical="center" wrapText="1" indent="1"/>
    </xf>
    <xf numFmtId="0" fontId="13" fillId="5" borderId="0" xfId="0" applyFont="1" applyFill="1" applyBorder="1" applyAlignment="1">
      <alignment horizontal="left" vertical="center" wrapText="1" indent="1"/>
    </xf>
    <xf numFmtId="165" fontId="14" fillId="5" borderId="0" xfId="1" applyNumberFormat="1" applyFont="1" applyFill="1" applyBorder="1" applyAlignment="1">
      <alignment horizontal="center" vertical="center" wrapText="1"/>
    </xf>
    <xf numFmtId="0" fontId="7" fillId="0" borderId="0" xfId="0" applyFont="1"/>
    <xf numFmtId="0" fontId="14" fillId="9" borderId="0" xfId="0" applyFont="1" applyFill="1" applyBorder="1" applyAlignment="1"/>
    <xf numFmtId="165" fontId="14" fillId="9" borderId="0" xfId="1" applyNumberFormat="1" applyFont="1" applyFill="1" applyBorder="1" applyAlignment="1">
      <alignment wrapText="1"/>
    </xf>
    <xf numFmtId="165" fontId="14" fillId="2" borderId="0" xfId="1" applyNumberFormat="1" applyFont="1" applyFill="1" applyBorder="1" applyAlignment="1">
      <alignment vertical="center" wrapText="1"/>
    </xf>
    <xf numFmtId="165" fontId="14" fillId="2" borderId="1" xfId="1" applyNumberFormat="1" applyFont="1" applyFill="1" applyBorder="1" applyAlignment="1">
      <alignment vertical="center" wrapText="1"/>
    </xf>
    <xf numFmtId="165" fontId="13" fillId="2" borderId="0" xfId="0" applyNumberFormat="1" applyFont="1" applyFill="1" applyBorder="1" applyAlignment="1"/>
    <xf numFmtId="0" fontId="18" fillId="2" borderId="0" xfId="0" applyFont="1" applyFill="1" applyBorder="1" applyAlignment="1">
      <alignment vertical="center"/>
    </xf>
    <xf numFmtId="0" fontId="19" fillId="5" borderId="0" xfId="0" applyFont="1" applyFill="1" applyBorder="1" applyAlignment="1">
      <alignment horizontal="center"/>
    </xf>
    <xf numFmtId="0" fontId="16" fillId="5" borderId="11" xfId="0" applyFont="1" applyFill="1" applyBorder="1" applyAlignment="1">
      <alignment horizontal="center"/>
    </xf>
    <xf numFmtId="165" fontId="0" fillId="5" borderId="0" xfId="0" applyNumberForma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4048125</xdr:colOff>
      <xdr:row>0</xdr:row>
      <xdr:rowOff>28575</xdr:rowOff>
    </xdr:from>
    <xdr:to>
      <xdr:col>17</xdr:col>
      <xdr:colOff>250132</xdr:colOff>
      <xdr:row>2</xdr:row>
      <xdr:rowOff>131597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87725" y="28575"/>
          <a:ext cx="1335982" cy="560222"/>
        </a:xfrm>
        <a:prstGeom prst="rect">
          <a:avLst/>
        </a:prstGeom>
      </xdr:spPr>
    </xdr:pic>
    <xdr:clientData/>
  </xdr:twoCellAnchor>
  <xdr:oneCellAnchor>
    <xdr:from>
      <xdr:col>1</xdr:col>
      <xdr:colOff>0</xdr:colOff>
      <xdr:row>31</xdr:row>
      <xdr:rowOff>38100</xdr:rowOff>
    </xdr:from>
    <xdr:ext cx="11210925" cy="843821"/>
    <xdr:sp macro="" textlink="">
      <xdr:nvSpPr>
        <xdr:cNvPr id="3" name="TextBox 2"/>
        <xdr:cNvSpPr txBox="1"/>
      </xdr:nvSpPr>
      <xdr:spPr>
        <a:xfrm>
          <a:off x="200025" y="6410325"/>
          <a:ext cx="11210925" cy="843821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200" b="1">
              <a:solidFill>
                <a:srgbClr val="FF0000"/>
              </a:solidFill>
            </a:rPr>
            <a:t>NOTA 1.  </a:t>
          </a:r>
          <a:r>
            <a:rPr lang="en-US" sz="1200"/>
            <a:t>Las cifras aquí presentadas son un extracto de las Cuentas Anuales de la Compañía publicadas en Hecho Relevante de fecha 31 de Marzo de 2020, y en caso de cualquier discrepancia prevalecerán dichas cuentas.</a:t>
          </a:r>
        </a:p>
        <a:p>
          <a:endParaRPr lang="en-US" sz="1200"/>
        </a:p>
        <a:p>
          <a:r>
            <a:rPr lang="en-US" sz="1200" b="1">
              <a:solidFill>
                <a:srgbClr val="FF0000"/>
              </a:solidFill>
            </a:rPr>
            <a:t>NOTA 2.  </a:t>
          </a:r>
          <a:r>
            <a:rPr lang="en-US" sz="1200"/>
            <a:t>Las</a:t>
          </a:r>
          <a:r>
            <a:rPr lang="en-US" sz="1200" baseline="0"/>
            <a:t> cifras trimestrales no están auditadas.  Las cifras semetrales están sujetas a revisión limitada (ver Hecho Relevante de fecha 19 de septiembre de 2019).</a:t>
          </a:r>
          <a:endParaRPr lang="en-US" sz="12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714375</xdr:colOff>
      <xdr:row>0</xdr:row>
      <xdr:rowOff>76200</xdr:rowOff>
    </xdr:from>
    <xdr:to>
      <xdr:col>12</xdr:col>
      <xdr:colOff>50107</xdr:colOff>
      <xdr:row>2</xdr:row>
      <xdr:rowOff>150647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2050" y="76200"/>
          <a:ext cx="1335982" cy="560222"/>
        </a:xfrm>
        <a:prstGeom prst="rect">
          <a:avLst/>
        </a:prstGeom>
      </xdr:spPr>
    </xdr:pic>
    <xdr:clientData/>
  </xdr:twoCellAnchor>
  <xdr:oneCellAnchor>
    <xdr:from>
      <xdr:col>0</xdr:col>
      <xdr:colOff>533401</xdr:colOff>
      <xdr:row>30</xdr:row>
      <xdr:rowOff>85725</xdr:rowOff>
    </xdr:from>
    <xdr:ext cx="9582150" cy="609013"/>
    <xdr:sp macro="" textlink="">
      <xdr:nvSpPr>
        <xdr:cNvPr id="3" name="TextBox 2"/>
        <xdr:cNvSpPr txBox="1"/>
      </xdr:nvSpPr>
      <xdr:spPr>
        <a:xfrm>
          <a:off x="533401" y="5953125"/>
          <a:ext cx="9582150" cy="609013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 b="1">
              <a:solidFill>
                <a:srgbClr val="FF0000"/>
              </a:solidFill>
            </a:rPr>
            <a:t>NOTA 1.  </a:t>
          </a:r>
          <a:r>
            <a:rPr lang="en-US" sz="1100"/>
            <a:t>Las cifras aquí presentadas son un extracto de las Cuentas Anuales de la Compañía publicadas en Hecho Relevante de fecha 31 de Marzo de 2020, y en caso de cualquier discrepancia prevalecerán dichas cuentas.</a:t>
          </a:r>
        </a:p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53"/>
  <sheetViews>
    <sheetView showGridLines="0" tabSelected="1" zoomScaleNormal="100" workbookViewId="0"/>
  </sheetViews>
  <sheetFormatPr defaultColWidth="11.42578125" defaultRowHeight="15" x14ac:dyDescent="0.25"/>
  <cols>
    <col min="1" max="1" width="3" style="1" customWidth="1"/>
    <col min="2" max="2" width="52.85546875" style="1" customWidth="1"/>
    <col min="3" max="6" width="13.5703125" style="1" customWidth="1"/>
    <col min="7" max="7" width="1" style="1" customWidth="1"/>
    <col min="8" max="8" width="14.7109375" style="1" customWidth="1"/>
    <col min="9" max="9" width="1.42578125" style="1" customWidth="1"/>
    <col min="10" max="10" width="10.5703125" style="2" bestFit="1" customWidth="1"/>
    <col min="11" max="11" width="14.7109375" style="1" customWidth="1"/>
    <col min="12" max="12" width="1.85546875" customWidth="1"/>
    <col min="13" max="13" width="10.140625" style="2" customWidth="1"/>
    <col min="14" max="14" width="14.7109375" style="1" customWidth="1"/>
    <col min="15" max="15" width="11.42578125" style="1"/>
    <col min="16" max="16" width="59.5703125" customWidth="1"/>
    <col min="17" max="17" width="16.28515625" customWidth="1"/>
    <col min="18" max="16384" width="11.42578125" style="1"/>
  </cols>
  <sheetData>
    <row r="2" spans="2:17" ht="21" x14ac:dyDescent="0.35">
      <c r="B2" s="9" t="s">
        <v>84</v>
      </c>
      <c r="C2" s="11"/>
      <c r="D2" s="11"/>
      <c r="E2" s="11"/>
      <c r="F2" s="11"/>
      <c r="G2" s="11"/>
      <c r="H2" s="11"/>
      <c r="I2" s="11"/>
      <c r="J2" s="38"/>
      <c r="K2" s="11"/>
      <c r="L2" s="12"/>
      <c r="M2" s="38"/>
      <c r="N2" s="11"/>
    </row>
    <row r="3" spans="2:17" ht="18.75" x14ac:dyDescent="0.3">
      <c r="B3" s="11"/>
      <c r="C3" s="11"/>
      <c r="D3" s="11"/>
      <c r="E3" s="11"/>
      <c r="F3" s="11"/>
      <c r="G3" s="11"/>
      <c r="H3" s="36"/>
      <c r="I3" s="11"/>
      <c r="J3" s="38"/>
      <c r="K3" s="11"/>
      <c r="L3" s="12"/>
      <c r="M3" s="38"/>
      <c r="N3" s="11"/>
    </row>
    <row r="4" spans="2:17" ht="18.75" x14ac:dyDescent="0.3">
      <c r="B4" s="37"/>
      <c r="C4" s="36"/>
      <c r="D4" s="36"/>
      <c r="E4" s="36"/>
      <c r="F4" s="36"/>
      <c r="G4" s="36"/>
      <c r="H4" s="39">
        <v>2019</v>
      </c>
      <c r="I4" s="36"/>
      <c r="J4" s="48"/>
      <c r="K4" s="39">
        <v>2018</v>
      </c>
      <c r="L4" s="36"/>
      <c r="M4" s="122" t="s">
        <v>85</v>
      </c>
      <c r="N4" s="122"/>
      <c r="P4" s="37"/>
      <c r="Q4" s="39">
        <v>2019</v>
      </c>
    </row>
    <row r="5" spans="2:17" ht="19.5" thickBot="1" x14ac:dyDescent="0.35">
      <c r="B5" s="59" t="s">
        <v>0</v>
      </c>
      <c r="C5" s="39" t="s">
        <v>23</v>
      </c>
      <c r="D5" s="39" t="s">
        <v>24</v>
      </c>
      <c r="E5" s="39" t="s">
        <v>25</v>
      </c>
      <c r="F5" s="39" t="s">
        <v>26</v>
      </c>
      <c r="G5" s="36"/>
      <c r="H5" s="39" t="s">
        <v>75</v>
      </c>
      <c r="I5" s="36"/>
      <c r="J5" s="49" t="s">
        <v>27</v>
      </c>
      <c r="K5" s="39" t="s">
        <v>75</v>
      </c>
      <c r="L5" s="36"/>
      <c r="M5" s="49" t="s">
        <v>27</v>
      </c>
      <c r="N5" s="39" t="s">
        <v>75</v>
      </c>
      <c r="P5" s="101" t="s">
        <v>0</v>
      </c>
      <c r="Q5" s="39" t="s">
        <v>75</v>
      </c>
    </row>
    <row r="6" spans="2:17" ht="18.75" x14ac:dyDescent="0.3">
      <c r="B6" s="50" t="s">
        <v>1</v>
      </c>
      <c r="C6" s="51">
        <v>3036615.3094779951</v>
      </c>
      <c r="D6" s="51">
        <v>2720237.3821396856</v>
      </c>
      <c r="E6" s="52">
        <v>2756072.927567713</v>
      </c>
      <c r="F6" s="52">
        <v>3333323.4231857266</v>
      </c>
      <c r="G6" s="36"/>
      <c r="H6" s="52">
        <f t="shared" ref="H6:H11" si="0">SUM(C6:F6)</f>
        <v>11846249.04237112</v>
      </c>
      <c r="I6" s="53"/>
      <c r="J6" s="54">
        <f t="shared" ref="J6:J11" si="1">(H6-K6)/K6</f>
        <v>0.16652528226842969</v>
      </c>
      <c r="K6" s="41">
        <v>10155158.42</v>
      </c>
      <c r="L6" s="36"/>
      <c r="M6" s="54">
        <f>(H6-N6)/N6</f>
        <v>1.1814408948346111E-3</v>
      </c>
      <c r="N6" s="41">
        <v>11832269.914815037</v>
      </c>
      <c r="P6" s="40" t="s">
        <v>29</v>
      </c>
      <c r="Q6" s="52">
        <f>H6</f>
        <v>11846249.04237112</v>
      </c>
    </row>
    <row r="7" spans="2:17" ht="15.75" x14ac:dyDescent="0.25">
      <c r="B7" s="61" t="s">
        <v>2</v>
      </c>
      <c r="C7" s="62">
        <v>-148969.06037482028</v>
      </c>
      <c r="D7" s="62">
        <v>132819.79809111258</v>
      </c>
      <c r="E7" s="63">
        <v>191109.33642649202</v>
      </c>
      <c r="F7" s="63">
        <v>-101668.79414278432</v>
      </c>
      <c r="G7" s="15"/>
      <c r="H7" s="63">
        <f t="shared" si="0"/>
        <v>73291.28</v>
      </c>
      <c r="I7" s="60"/>
      <c r="J7" s="65">
        <f t="shared" si="1"/>
        <v>-1.8413582400410882</v>
      </c>
      <c r="K7" s="64">
        <v>-87110.67</v>
      </c>
      <c r="L7" s="15"/>
      <c r="M7" s="65">
        <f t="shared" ref="M7:M23" si="2">(H7-N7)/N7</f>
        <v>3.8698696826442629</v>
      </c>
      <c r="N7" s="64">
        <v>15049.946872542179</v>
      </c>
      <c r="P7" s="102" t="s">
        <v>2</v>
      </c>
      <c r="Q7" s="63">
        <f t="shared" ref="Q7:Q26" si="3">H7</f>
        <v>73291.28</v>
      </c>
    </row>
    <row r="8" spans="2:17" ht="15.75" x14ac:dyDescent="0.25">
      <c r="B8" s="66" t="s">
        <v>3</v>
      </c>
      <c r="C8" s="62">
        <v>-413528.61110502161</v>
      </c>
      <c r="D8" s="62">
        <v>-374746.70033716131</v>
      </c>
      <c r="E8" s="63">
        <v>-398302.35294648353</v>
      </c>
      <c r="F8" s="63">
        <v>-505044.25561133353</v>
      </c>
      <c r="G8" s="15"/>
      <c r="H8" s="63">
        <f t="shared" si="0"/>
        <v>-1691621.92</v>
      </c>
      <c r="I8" s="60"/>
      <c r="J8" s="65">
        <f t="shared" si="1"/>
        <v>0.22212164677674287</v>
      </c>
      <c r="K8" s="64">
        <v>-1384168.2</v>
      </c>
      <c r="L8" s="15"/>
      <c r="M8" s="65">
        <f t="shared" si="2"/>
        <v>0.324317265901297</v>
      </c>
      <c r="N8" s="64">
        <v>-1277353.9721606851</v>
      </c>
      <c r="P8" s="102" t="s">
        <v>3</v>
      </c>
      <c r="Q8" s="63">
        <f t="shared" si="3"/>
        <v>-1691621.92</v>
      </c>
    </row>
    <row r="9" spans="2:17" ht="18.75" x14ac:dyDescent="0.3">
      <c r="B9" s="55" t="s">
        <v>4</v>
      </c>
      <c r="C9" s="43">
        <v>2474117.6379981535</v>
      </c>
      <c r="D9" s="43">
        <v>2478310.4798936369</v>
      </c>
      <c r="E9" s="43">
        <v>2548879.9110477213</v>
      </c>
      <c r="F9" s="43">
        <v>2726610.3734316085</v>
      </c>
      <c r="G9" s="36"/>
      <c r="H9" s="43">
        <f t="shared" si="0"/>
        <v>10227918.40237112</v>
      </c>
      <c r="I9" s="53"/>
      <c r="J9" s="56">
        <f t="shared" si="1"/>
        <v>0.17780518989017055</v>
      </c>
      <c r="K9" s="43">
        <v>8683879.5500000007</v>
      </c>
      <c r="L9" s="36"/>
      <c r="M9" s="56">
        <f t="shared" si="2"/>
        <v>-3.2360320811885106E-2</v>
      </c>
      <c r="N9" s="43">
        <v>10569965.889526892</v>
      </c>
      <c r="P9" s="42" t="s">
        <v>4</v>
      </c>
      <c r="Q9" s="43">
        <f t="shared" si="3"/>
        <v>10227918.40237112</v>
      </c>
    </row>
    <row r="10" spans="2:17" ht="15.75" x14ac:dyDescent="0.25">
      <c r="B10" s="26" t="s">
        <v>5</v>
      </c>
      <c r="C10" s="33">
        <v>62714.22</v>
      </c>
      <c r="D10" s="33">
        <v>72685.61</v>
      </c>
      <c r="E10" s="67">
        <v>71752.700000000026</v>
      </c>
      <c r="F10" s="67">
        <v>121502.11</v>
      </c>
      <c r="G10" s="15"/>
      <c r="H10" s="67">
        <f t="shared" si="0"/>
        <v>328654.64</v>
      </c>
      <c r="I10" s="60"/>
      <c r="J10" s="68">
        <f t="shared" si="1"/>
        <v>0.31000404455298097</v>
      </c>
      <c r="K10" s="33">
        <v>250880.63000000006</v>
      </c>
      <c r="L10" s="15"/>
      <c r="M10" s="68">
        <f t="shared" si="2"/>
        <v>0.38122684329085843</v>
      </c>
      <c r="N10" s="33">
        <v>237944</v>
      </c>
      <c r="P10" s="103" t="s">
        <v>5</v>
      </c>
      <c r="Q10" s="67">
        <f t="shared" si="3"/>
        <v>328654.64</v>
      </c>
    </row>
    <row r="11" spans="2:17" ht="15.75" x14ac:dyDescent="0.25">
      <c r="B11" s="69" t="s">
        <v>6</v>
      </c>
      <c r="C11" s="70">
        <v>9987.4599999999991</v>
      </c>
      <c r="D11" s="70">
        <v>54541.25</v>
      </c>
      <c r="E11" s="71">
        <v>9114.7300000000032</v>
      </c>
      <c r="F11" s="71">
        <v>10443.34</v>
      </c>
      <c r="G11" s="15"/>
      <c r="H11" s="71">
        <f t="shared" si="0"/>
        <v>84086.78</v>
      </c>
      <c r="I11" s="15"/>
      <c r="J11" s="73">
        <f t="shared" si="1"/>
        <v>0.44342423758138133</v>
      </c>
      <c r="K11" s="72">
        <v>58255.07</v>
      </c>
      <c r="L11" s="15"/>
      <c r="M11" s="73">
        <f t="shared" si="2"/>
        <v>1.8943542613245214</v>
      </c>
      <c r="N11" s="72">
        <v>29052</v>
      </c>
      <c r="P11" s="104" t="s">
        <v>6</v>
      </c>
      <c r="Q11" s="71">
        <f t="shared" si="3"/>
        <v>84086.78</v>
      </c>
    </row>
    <row r="12" spans="2:17" ht="5.25" customHeight="1" x14ac:dyDescent="0.25">
      <c r="B12" s="26"/>
      <c r="C12" s="33"/>
      <c r="D12" s="33"/>
      <c r="E12" s="67"/>
      <c r="F12" s="67"/>
      <c r="G12" s="15"/>
      <c r="H12" s="67"/>
      <c r="I12" s="15"/>
      <c r="J12" s="68"/>
      <c r="K12" s="33"/>
      <c r="L12" s="33"/>
      <c r="M12" s="68"/>
      <c r="N12" s="33"/>
      <c r="P12" s="103"/>
      <c r="Q12" s="67">
        <f t="shared" si="3"/>
        <v>0</v>
      </c>
    </row>
    <row r="13" spans="2:17" ht="15.75" x14ac:dyDescent="0.25">
      <c r="B13" s="74" t="s">
        <v>7</v>
      </c>
      <c r="C13" s="75">
        <v>-563173.6451854927</v>
      </c>
      <c r="D13" s="75">
        <v>-563193.67017073499</v>
      </c>
      <c r="E13" s="75">
        <v>-587267.04544903885</v>
      </c>
      <c r="F13" s="75">
        <v>-692641.44919473375</v>
      </c>
      <c r="G13" s="15"/>
      <c r="H13" s="75">
        <f t="shared" ref="H13:H26" si="4">SUM(C13:F13)</f>
        <v>-2406275.8100000005</v>
      </c>
      <c r="I13" s="15"/>
      <c r="J13" s="76">
        <f t="shared" ref="J13:J24" si="5">(H13-K13)/K13</f>
        <v>0.2782019981786702</v>
      </c>
      <c r="K13" s="75">
        <v>-1882547.37</v>
      </c>
      <c r="L13" s="77"/>
      <c r="M13" s="76">
        <f>(H13-N13)/N13</f>
        <v>-4.1562767772394658E-4</v>
      </c>
      <c r="N13" s="75">
        <v>-2407276.3406751151</v>
      </c>
      <c r="P13" s="105" t="s">
        <v>7</v>
      </c>
      <c r="Q13" s="75">
        <f t="shared" si="3"/>
        <v>-2406275.8100000005</v>
      </c>
    </row>
    <row r="14" spans="2:17" ht="15.75" x14ac:dyDescent="0.25">
      <c r="B14" s="61" t="s">
        <v>8</v>
      </c>
      <c r="C14" s="64">
        <v>-16300.86</v>
      </c>
      <c r="D14" s="64">
        <v>-18050.68</v>
      </c>
      <c r="E14" s="63">
        <v>-17138.019999999997</v>
      </c>
      <c r="F14" s="63">
        <v>-7483.43</v>
      </c>
      <c r="G14" s="15"/>
      <c r="H14" s="63">
        <f t="shared" si="4"/>
        <v>-58972.99</v>
      </c>
      <c r="I14" s="15"/>
      <c r="J14" s="65">
        <f t="shared" si="5"/>
        <v>-8.1715400083649012E-2</v>
      </c>
      <c r="K14" s="64">
        <v>-64220.820000000007</v>
      </c>
      <c r="L14" s="15"/>
      <c r="M14" s="65">
        <f t="shared" si="2"/>
        <v>-0.59056603794813356</v>
      </c>
      <c r="N14" s="64">
        <v>-144035.41343873518</v>
      </c>
      <c r="P14" s="106" t="s">
        <v>8</v>
      </c>
      <c r="Q14" s="63">
        <f t="shared" si="3"/>
        <v>-58972.99</v>
      </c>
    </row>
    <row r="15" spans="2:17" ht="15.75" x14ac:dyDescent="0.25">
      <c r="B15" s="66" t="s">
        <v>9</v>
      </c>
      <c r="C15" s="62">
        <v>-257580.35590404694</v>
      </c>
      <c r="D15" s="62">
        <v>-249701.27805942215</v>
      </c>
      <c r="E15" s="78">
        <v>-270990.83874683303</v>
      </c>
      <c r="F15" s="78">
        <v>-294349.46997934754</v>
      </c>
      <c r="G15" s="15"/>
      <c r="H15" s="78">
        <f t="shared" si="4"/>
        <v>-1072621.9426896498</v>
      </c>
      <c r="I15" s="15"/>
      <c r="J15" s="79">
        <f t="shared" si="5"/>
        <v>0.31851035948555229</v>
      </c>
      <c r="K15" s="62">
        <v>-813510.44</v>
      </c>
      <c r="L15" s="15"/>
      <c r="M15" s="79">
        <f t="shared" si="2"/>
        <v>-2.1724863832943003E-3</v>
      </c>
      <c r="N15" s="62">
        <v>-1074957.2727272729</v>
      </c>
      <c r="P15" s="102" t="s">
        <v>9</v>
      </c>
      <c r="Q15" s="78">
        <f t="shared" si="3"/>
        <v>-1072621.9426896498</v>
      </c>
    </row>
    <row r="16" spans="2:17" ht="15.75" x14ac:dyDescent="0.25">
      <c r="B16" s="80" t="s">
        <v>10</v>
      </c>
      <c r="C16" s="81">
        <v>-289292.42928144569</v>
      </c>
      <c r="D16" s="81">
        <v>-295441.71211131284</v>
      </c>
      <c r="E16" s="82">
        <v>-299138.18670220574</v>
      </c>
      <c r="F16" s="82">
        <v>-390808.54921538616</v>
      </c>
      <c r="G16" s="15"/>
      <c r="H16" s="82">
        <f t="shared" si="4"/>
        <v>-1274680.8773103505</v>
      </c>
      <c r="I16" s="15"/>
      <c r="J16" s="83">
        <f t="shared" si="5"/>
        <v>0.26857129839443994</v>
      </c>
      <c r="K16" s="81">
        <v>-1004816.1100000001</v>
      </c>
      <c r="L16" s="15"/>
      <c r="M16" s="83">
        <f t="shared" si="2"/>
        <v>7.2707574890386803E-2</v>
      </c>
      <c r="N16" s="81">
        <v>-1188283.6545091071</v>
      </c>
      <c r="P16" s="107" t="s">
        <v>10</v>
      </c>
      <c r="Q16" s="82">
        <f t="shared" si="3"/>
        <v>-1274680.8773103505</v>
      </c>
    </row>
    <row r="17" spans="2:17" ht="15.75" x14ac:dyDescent="0.25">
      <c r="B17" s="74" t="s">
        <v>11</v>
      </c>
      <c r="C17" s="75">
        <v>-874736.99</v>
      </c>
      <c r="D17" s="75">
        <v>-925814.74000000011</v>
      </c>
      <c r="E17" s="75">
        <v>-950188.76000000013</v>
      </c>
      <c r="F17" s="75">
        <v>-986811.67999999993</v>
      </c>
      <c r="G17" s="15"/>
      <c r="H17" s="75">
        <f t="shared" si="4"/>
        <v>-3737552.17</v>
      </c>
      <c r="I17" s="15"/>
      <c r="J17" s="76">
        <f t="shared" si="5"/>
        <v>0.16040215863394772</v>
      </c>
      <c r="K17" s="75">
        <v>-3220911.08</v>
      </c>
      <c r="L17" s="15"/>
      <c r="M17" s="76">
        <f t="shared" si="2"/>
        <v>-3.5353678257366697E-2</v>
      </c>
      <c r="N17" s="75">
        <v>-3874531.0957575757</v>
      </c>
      <c r="P17" s="105" t="s">
        <v>11</v>
      </c>
      <c r="Q17" s="75">
        <f t="shared" si="3"/>
        <v>-3737552.17</v>
      </c>
    </row>
    <row r="18" spans="2:17" ht="15.75" x14ac:dyDescent="0.25">
      <c r="B18" s="61" t="s">
        <v>12</v>
      </c>
      <c r="C18" s="64">
        <v>-733339.91</v>
      </c>
      <c r="D18" s="64">
        <v>-766983.95000000007</v>
      </c>
      <c r="E18" s="63">
        <v>-795720.11999999976</v>
      </c>
      <c r="F18" s="63">
        <v>-806365.25</v>
      </c>
      <c r="G18" s="15"/>
      <c r="H18" s="63">
        <f t="shared" si="4"/>
        <v>-3102409.23</v>
      </c>
      <c r="I18" s="15"/>
      <c r="J18" s="65">
        <f t="shared" si="5"/>
        <v>0.16369807323657878</v>
      </c>
      <c r="K18" s="64">
        <v>-2665991.5499999998</v>
      </c>
      <c r="L18" s="15"/>
      <c r="M18" s="65">
        <f t="shared" si="2"/>
        <v>-3.6310033878412612E-2</v>
      </c>
      <c r="N18" s="64">
        <v>-3219302.2020202018</v>
      </c>
      <c r="P18" s="106" t="s">
        <v>12</v>
      </c>
      <c r="Q18" s="63">
        <f t="shared" si="3"/>
        <v>-3102409.23</v>
      </c>
    </row>
    <row r="19" spans="2:17" ht="15.75" x14ac:dyDescent="0.25">
      <c r="B19" s="84" t="s">
        <v>13</v>
      </c>
      <c r="C19" s="85">
        <v>-141397.07999999999</v>
      </c>
      <c r="D19" s="85">
        <v>-158830.79</v>
      </c>
      <c r="E19" s="82">
        <v>-154468.64000000004</v>
      </c>
      <c r="F19" s="82">
        <v>-180446.42999999993</v>
      </c>
      <c r="G19" s="15"/>
      <c r="H19" s="82">
        <f t="shared" si="4"/>
        <v>-635142.93999999994</v>
      </c>
      <c r="I19" s="15"/>
      <c r="J19" s="83">
        <f t="shared" si="5"/>
        <v>0.14456764569089847</v>
      </c>
      <c r="K19" s="81">
        <v>-554919.53</v>
      </c>
      <c r="L19" s="15"/>
      <c r="M19" s="83">
        <f t="shared" si="2"/>
        <v>-3.0654865695566511E-2</v>
      </c>
      <c r="N19" s="81">
        <v>-655228.89373737376</v>
      </c>
      <c r="P19" s="108" t="s">
        <v>13</v>
      </c>
      <c r="Q19" s="82">
        <f t="shared" si="3"/>
        <v>-635142.93999999994</v>
      </c>
    </row>
    <row r="20" spans="2:17" ht="15.75" x14ac:dyDescent="0.25">
      <c r="B20" s="74" t="s">
        <v>14</v>
      </c>
      <c r="C20" s="75">
        <v>-467773.74</v>
      </c>
      <c r="D20" s="75">
        <v>-454636.64223134913</v>
      </c>
      <c r="E20" s="75">
        <v>-489291.4689461845</v>
      </c>
      <c r="F20" s="75">
        <v>-559341.53882246639</v>
      </c>
      <c r="G20" s="15"/>
      <c r="H20" s="75">
        <f t="shared" si="4"/>
        <v>-1971043.3900000001</v>
      </c>
      <c r="I20" s="15"/>
      <c r="J20" s="76">
        <f t="shared" si="5"/>
        <v>-0.13344479247747795</v>
      </c>
      <c r="K20" s="75">
        <v>-2274573.36</v>
      </c>
      <c r="L20" s="15"/>
      <c r="M20" s="76">
        <f t="shared" si="2"/>
        <v>-1.5763057024416088E-2</v>
      </c>
      <c r="N20" s="75">
        <v>-2002610.6559677226</v>
      </c>
      <c r="P20" s="105" t="s">
        <v>14</v>
      </c>
      <c r="Q20" s="75">
        <f t="shared" si="3"/>
        <v>-1971043.3900000001</v>
      </c>
    </row>
    <row r="21" spans="2:17" ht="15.75" x14ac:dyDescent="0.25">
      <c r="B21" s="28" t="s">
        <v>15</v>
      </c>
      <c r="C21" s="32">
        <v>-426110.73226513132</v>
      </c>
      <c r="D21" s="32">
        <v>-421823.62889678712</v>
      </c>
      <c r="E21" s="32">
        <v>-446364.31894618453</v>
      </c>
      <c r="F21" s="32">
        <v>-553459.33989189705</v>
      </c>
      <c r="G21" s="15"/>
      <c r="H21" s="32">
        <f t="shared" si="4"/>
        <v>-1847758.02</v>
      </c>
      <c r="I21" s="15"/>
      <c r="J21" s="86">
        <f t="shared" si="5"/>
        <v>1.5613401861404766E-2</v>
      </c>
      <c r="K21" s="32">
        <v>-1819351.75</v>
      </c>
      <c r="L21" s="15"/>
      <c r="M21" s="86">
        <f t="shared" si="2"/>
        <v>6.6687769882718911E-4</v>
      </c>
      <c r="N21" s="32">
        <v>-1846526.6125817783</v>
      </c>
      <c r="P21" s="109" t="s">
        <v>15</v>
      </c>
      <c r="Q21" s="32">
        <f t="shared" si="3"/>
        <v>-1847758.02</v>
      </c>
    </row>
    <row r="22" spans="2:17" ht="15.75" x14ac:dyDescent="0.25">
      <c r="B22" s="87" t="s">
        <v>16</v>
      </c>
      <c r="C22" s="88">
        <v>-388546.26557229826</v>
      </c>
      <c r="D22" s="88">
        <v>-375351.37490383344</v>
      </c>
      <c r="E22" s="89">
        <v>-400033.69010648679</v>
      </c>
      <c r="F22" s="89">
        <v>-500417.70645901596</v>
      </c>
      <c r="G22" s="15">
        <v>0</v>
      </c>
      <c r="H22" s="89">
        <v>-1664349.0370416346</v>
      </c>
      <c r="I22" s="15"/>
      <c r="J22" s="90">
        <f t="shared" si="5"/>
        <v>1.6206447355489959E-2</v>
      </c>
      <c r="K22" s="88">
        <v>-1637806.02</v>
      </c>
      <c r="L22" s="15"/>
      <c r="M22" s="90">
        <f t="shared" si="2"/>
        <v>7.848732728325665E-2</v>
      </c>
      <c r="N22" s="88">
        <v>-1543225.4</v>
      </c>
      <c r="P22" s="110" t="s">
        <v>16</v>
      </c>
      <c r="Q22" s="89">
        <f t="shared" si="3"/>
        <v>-1664349.0370416346</v>
      </c>
    </row>
    <row r="23" spans="2:17" ht="15.75" x14ac:dyDescent="0.25">
      <c r="B23" s="87" t="s">
        <v>17</v>
      </c>
      <c r="C23" s="88">
        <v>-37564.466692833055</v>
      </c>
      <c r="D23" s="88">
        <v>-46472.253992953702</v>
      </c>
      <c r="E23" s="89">
        <v>-46330.628839697849</v>
      </c>
      <c r="F23" s="89">
        <v>-53041.633432881063</v>
      </c>
      <c r="G23" s="15"/>
      <c r="H23" s="89">
        <f t="shared" si="4"/>
        <v>-183408.98295836567</v>
      </c>
      <c r="I23" s="15"/>
      <c r="J23" s="90">
        <f t="shared" si="5"/>
        <v>1.0263270628098264E-2</v>
      </c>
      <c r="K23" s="88">
        <v>-181545.73</v>
      </c>
      <c r="L23" s="15"/>
      <c r="M23" s="90">
        <f t="shared" si="2"/>
        <v>-0.39529134069817795</v>
      </c>
      <c r="N23" s="88">
        <v>-303301.40000000002</v>
      </c>
      <c r="P23" s="110" t="s">
        <v>17</v>
      </c>
      <c r="Q23" s="89">
        <f t="shared" si="3"/>
        <v>-183408.98295836567</v>
      </c>
    </row>
    <row r="24" spans="2:17" ht="15.75" x14ac:dyDescent="0.25">
      <c r="B24" s="80" t="s">
        <v>18</v>
      </c>
      <c r="C24" s="81">
        <v>-41663.007734868683</v>
      </c>
      <c r="D24" s="81">
        <v>-32813.013334561983</v>
      </c>
      <c r="E24" s="82">
        <v>-42927.149999999994</v>
      </c>
      <c r="F24" s="82">
        <v>-5882.1989305693423</v>
      </c>
      <c r="G24" s="15"/>
      <c r="H24" s="82">
        <f t="shared" si="4"/>
        <v>-123285.37</v>
      </c>
      <c r="I24" s="15"/>
      <c r="J24" s="83">
        <f t="shared" si="5"/>
        <v>-0.72917504948853373</v>
      </c>
      <c r="K24" s="81">
        <v>-455221.61</v>
      </c>
      <c r="L24" s="15"/>
      <c r="M24" s="83">
        <f>(H24-N24)/N24</f>
        <v>-0.21013447887035189</v>
      </c>
      <c r="N24" s="81">
        <v>-156084</v>
      </c>
      <c r="P24" s="107" t="s">
        <v>88</v>
      </c>
      <c r="Q24" s="82">
        <f t="shared" si="3"/>
        <v>-123285.37</v>
      </c>
    </row>
    <row r="25" spans="2:17" ht="15.75" x14ac:dyDescent="0.25">
      <c r="B25" s="91" t="s">
        <v>19</v>
      </c>
      <c r="C25" s="92">
        <v>-2501.9899999999998</v>
      </c>
      <c r="D25" s="92">
        <v>-17153.949999999997</v>
      </c>
      <c r="E25" s="93">
        <v>-176.08000000000175</v>
      </c>
      <c r="F25" s="93">
        <v>-1455.2200000000048</v>
      </c>
      <c r="G25" s="15"/>
      <c r="H25" s="93">
        <f t="shared" si="4"/>
        <v>-21287.24</v>
      </c>
      <c r="I25" s="15"/>
      <c r="J25" s="94"/>
      <c r="K25" s="92">
        <v>1369</v>
      </c>
      <c r="L25" s="15"/>
      <c r="M25" s="94"/>
      <c r="N25" s="92">
        <v>0</v>
      </c>
      <c r="P25" s="111" t="s">
        <v>19</v>
      </c>
      <c r="Q25" s="93">
        <f t="shared" si="3"/>
        <v>-21287.24</v>
      </c>
    </row>
    <row r="26" spans="2:17" ht="18.75" x14ac:dyDescent="0.3">
      <c r="B26" s="55" t="s">
        <v>20</v>
      </c>
      <c r="C26" s="57">
        <v>638632.95281266095</v>
      </c>
      <c r="D26" s="57">
        <v>644738.33749155235</v>
      </c>
      <c r="E26" s="57">
        <v>602823.9866524986</v>
      </c>
      <c r="F26" s="57">
        <v>618305.93541440798</v>
      </c>
      <c r="G26" s="36"/>
      <c r="H26" s="57">
        <f t="shared" si="4"/>
        <v>2504501.2123711198</v>
      </c>
      <c r="I26" s="36"/>
      <c r="J26" s="56">
        <f>(H26-K26)/K26</f>
        <v>0.54947717489826475</v>
      </c>
      <c r="K26" s="57">
        <v>1616352.4400000018</v>
      </c>
      <c r="L26" s="36"/>
      <c r="M26" s="56">
        <f>(H26-N26)/N26</f>
        <v>-1.8821531628399054E-2</v>
      </c>
      <c r="N26" s="57">
        <v>2552544</v>
      </c>
      <c r="P26" s="42" t="s">
        <v>20</v>
      </c>
      <c r="Q26" s="57">
        <f t="shared" si="3"/>
        <v>2504501.2123711198</v>
      </c>
    </row>
    <row r="27" spans="2:17" ht="15.75" x14ac:dyDescent="0.25">
      <c r="B27" s="95" t="s">
        <v>21</v>
      </c>
      <c r="C27" s="96">
        <f>C26/C9</f>
        <v>0.25812554059854192</v>
      </c>
      <c r="D27" s="96">
        <f>D26/D9</f>
        <v>0.2601523669944788</v>
      </c>
      <c r="E27" s="96">
        <f>E26/E9</f>
        <v>0.23650544854610542</v>
      </c>
      <c r="F27" s="96">
        <f>F26/F9</f>
        <v>0.22676724971020762</v>
      </c>
      <c r="G27" s="15"/>
      <c r="H27" s="96">
        <f>H26/H9</f>
        <v>0.24486910374553886</v>
      </c>
      <c r="I27" s="15"/>
      <c r="J27" s="96">
        <f>(H27-K27)/K27</f>
        <v>0.31556320875335281</v>
      </c>
      <c r="K27" s="96">
        <v>0.18613252644666192</v>
      </c>
      <c r="L27" s="15"/>
      <c r="M27" s="96">
        <f>(H27-N27)/N27</f>
        <v>1.3991560572263426E-2</v>
      </c>
      <c r="N27" s="96">
        <f>N26/N9</f>
        <v>0.24149027789476157</v>
      </c>
      <c r="P27" s="112" t="s">
        <v>21</v>
      </c>
      <c r="Q27" s="96">
        <f>Q26/Q9</f>
        <v>0.24486910374553886</v>
      </c>
    </row>
    <row r="28" spans="2:17" ht="9" customHeight="1" x14ac:dyDescent="0.25">
      <c r="B28" s="97"/>
      <c r="C28" s="98"/>
      <c r="D28" s="98"/>
      <c r="E28" s="99"/>
      <c r="F28" s="99"/>
      <c r="G28" s="15"/>
      <c r="H28" s="98"/>
      <c r="I28" s="15"/>
      <c r="J28" s="98"/>
      <c r="K28" s="98"/>
      <c r="L28" s="15"/>
      <c r="M28" s="98"/>
      <c r="N28" s="98"/>
      <c r="P28" s="113"/>
      <c r="Q28" s="114"/>
    </row>
    <row r="29" spans="2:17" ht="18.75" x14ac:dyDescent="0.3">
      <c r="B29" s="44" t="s">
        <v>28</v>
      </c>
      <c r="C29" s="45">
        <f>C9+C13</f>
        <v>1910943.9928126608</v>
      </c>
      <c r="D29" s="45">
        <f>D9+D13</f>
        <v>1915116.8097229018</v>
      </c>
      <c r="E29" s="45">
        <f>E9+E13</f>
        <v>1961612.8655986823</v>
      </c>
      <c r="F29" s="45">
        <f>F9+F13</f>
        <v>2033968.9242368748</v>
      </c>
      <c r="G29" s="36"/>
      <c r="H29" s="45">
        <f>H9+H13</f>
        <v>7821642.5923711192</v>
      </c>
      <c r="I29" s="36"/>
      <c r="J29" s="58">
        <f t="shared" ref="J29" si="6">(H29-K29)/K29</f>
        <v>0.15001625936922236</v>
      </c>
      <c r="K29" s="45">
        <v>6801332.1800000006</v>
      </c>
      <c r="L29" s="36"/>
      <c r="M29" s="58">
        <f>(H29-N29)/N29</f>
        <v>-4.1781199007946079E-2</v>
      </c>
      <c r="N29" s="45">
        <f>N9+N13</f>
        <v>8162689.5488517769</v>
      </c>
      <c r="P29" s="100" t="s">
        <v>28</v>
      </c>
      <c r="Q29" s="45">
        <f>Q9+Q13</f>
        <v>7821642.5923711192</v>
      </c>
    </row>
    <row r="30" spans="2:17" ht="15.75" x14ac:dyDescent="0.25">
      <c r="B30" s="95" t="s">
        <v>22</v>
      </c>
      <c r="C30" s="96">
        <f>C29/C9</f>
        <v>0.7723739419111999</v>
      </c>
      <c r="D30" s="96">
        <f>D29/D9</f>
        <v>0.7727509629080429</v>
      </c>
      <c r="E30" s="96">
        <f>E29/E9</f>
        <v>0.76959799365061421</v>
      </c>
      <c r="F30" s="96">
        <f>F29/F9</f>
        <v>0.74596977406676501</v>
      </c>
      <c r="G30" s="15"/>
      <c r="H30" s="96">
        <f>H29/H9</f>
        <v>0.76473455151517855</v>
      </c>
      <c r="I30" s="15"/>
      <c r="J30" s="96">
        <f>(H30-K30)/K30</f>
        <v>-2.3593825837649313E-2</v>
      </c>
      <c r="K30" s="96">
        <v>0.7832135557430665</v>
      </c>
      <c r="L30" s="15"/>
      <c r="M30" s="96">
        <f>(H30-N30)/N30</f>
        <v>-9.735936215395178E-3</v>
      </c>
      <c r="N30" s="96">
        <f>N29/N9</f>
        <v>0.77225315901347114</v>
      </c>
      <c r="P30" s="95" t="s">
        <v>22</v>
      </c>
      <c r="Q30" s="96">
        <f>Q29/Q9</f>
        <v>0.76473455151517855</v>
      </c>
    </row>
    <row r="31" spans="2:17" ht="8.25" customHeight="1" x14ac:dyDescent="0.25">
      <c r="L31" s="1"/>
      <c r="P31" s="115"/>
      <c r="Q31" s="115"/>
    </row>
    <row r="32" spans="2:17" ht="15.75" x14ac:dyDescent="0.25">
      <c r="L32" s="1"/>
      <c r="P32" s="116" t="s">
        <v>30</v>
      </c>
      <c r="Q32" s="117">
        <v>-1825413.49</v>
      </c>
    </row>
    <row r="33" spans="3:17" ht="18.75" x14ac:dyDescent="0.25">
      <c r="H33" s="2"/>
      <c r="L33" s="2"/>
      <c r="M33" s="1"/>
      <c r="P33" s="42" t="s">
        <v>31</v>
      </c>
      <c r="Q33" s="46">
        <f>Q26+Q32</f>
        <v>679087.72237111977</v>
      </c>
    </row>
    <row r="34" spans="3:17" ht="15.75" x14ac:dyDescent="0.25">
      <c r="H34" s="2"/>
      <c r="L34" s="2"/>
      <c r="M34" s="1"/>
      <c r="P34" s="103" t="s">
        <v>32</v>
      </c>
      <c r="Q34" s="118">
        <v>3664.84</v>
      </c>
    </row>
    <row r="35" spans="3:17" ht="15.75" x14ac:dyDescent="0.25">
      <c r="H35" s="2"/>
      <c r="L35" s="2"/>
      <c r="M35" s="1"/>
      <c r="P35" s="103" t="s">
        <v>33</v>
      </c>
      <c r="Q35" s="118">
        <v>-359916.76</v>
      </c>
    </row>
    <row r="36" spans="3:17" ht="15.75" x14ac:dyDescent="0.25">
      <c r="H36" s="2"/>
      <c r="L36" s="2"/>
      <c r="M36" s="1"/>
      <c r="P36" s="104" t="s">
        <v>34</v>
      </c>
      <c r="Q36" s="119">
        <v>-51711</v>
      </c>
    </row>
    <row r="37" spans="3:17" ht="15.75" x14ac:dyDescent="0.25"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P37" s="105" t="s">
        <v>35</v>
      </c>
      <c r="Q37" s="75">
        <f>SUM(Q34:Q36)</f>
        <v>-407962.92</v>
      </c>
    </row>
    <row r="38" spans="3:17" ht="6" customHeight="1" x14ac:dyDescent="0.25">
      <c r="H38" s="2"/>
      <c r="L38" s="2"/>
      <c r="M38" s="1"/>
      <c r="P38" s="103"/>
      <c r="Q38" s="120"/>
    </row>
    <row r="39" spans="3:17" ht="18.75" x14ac:dyDescent="0.25">
      <c r="H39" s="2"/>
      <c r="L39" s="2"/>
      <c r="M39" s="1"/>
      <c r="P39" s="42" t="s">
        <v>36</v>
      </c>
      <c r="Q39" s="47">
        <f>Q33+Q37</f>
        <v>271124.80237111979</v>
      </c>
    </row>
    <row r="40" spans="3:17" ht="15.75" x14ac:dyDescent="0.25">
      <c r="H40" s="2"/>
      <c r="L40" s="2"/>
      <c r="M40" s="1"/>
      <c r="P40" s="121" t="s">
        <v>37</v>
      </c>
      <c r="Q40" s="118">
        <v>-55281.15</v>
      </c>
    </row>
    <row r="41" spans="3:17" ht="18.75" x14ac:dyDescent="0.25">
      <c r="H41" s="2"/>
      <c r="L41" s="2"/>
      <c r="M41" s="1"/>
      <c r="P41" s="42" t="s">
        <v>38</v>
      </c>
      <c r="Q41" s="47">
        <f>Q39+Q40</f>
        <v>215843.6523711198</v>
      </c>
    </row>
    <row r="42" spans="3:17" x14ac:dyDescent="0.25">
      <c r="H42" s="2"/>
      <c r="L42" s="2"/>
      <c r="M42" s="1"/>
      <c r="P42" s="3"/>
      <c r="Q42" s="4"/>
    </row>
    <row r="43" spans="3:17" x14ac:dyDescent="0.25">
      <c r="H43" s="2"/>
      <c r="L43" s="2"/>
      <c r="M43" s="1"/>
      <c r="P43" s="3"/>
      <c r="Q43" s="4"/>
    </row>
    <row r="44" spans="3:17" x14ac:dyDescent="0.25">
      <c r="H44" s="2"/>
      <c r="L44" s="2"/>
      <c r="M44" s="1"/>
    </row>
    <row r="45" spans="3:17" x14ac:dyDescent="0.25">
      <c r="H45" s="2"/>
      <c r="J45"/>
      <c r="K45" s="2"/>
    </row>
    <row r="46" spans="3:17" x14ac:dyDescent="0.25">
      <c r="H46" s="2"/>
      <c r="J46"/>
      <c r="K46" s="2"/>
    </row>
    <row r="47" spans="3:17" x14ac:dyDescent="0.25">
      <c r="H47" s="2"/>
      <c r="J47"/>
      <c r="K47" s="2"/>
    </row>
    <row r="48" spans="3:17" x14ac:dyDescent="0.25">
      <c r="H48" s="2"/>
      <c r="J48"/>
      <c r="K48" s="2"/>
    </row>
    <row r="49" spans="8:11" x14ac:dyDescent="0.25">
      <c r="H49" s="2"/>
      <c r="J49"/>
      <c r="K49" s="2"/>
    </row>
    <row r="50" spans="8:11" x14ac:dyDescent="0.25">
      <c r="H50" s="2"/>
      <c r="J50"/>
      <c r="K50" s="2"/>
    </row>
    <row r="51" spans="8:11" x14ac:dyDescent="0.25">
      <c r="H51" s="2"/>
      <c r="J51"/>
      <c r="K51" s="2"/>
    </row>
    <row r="52" spans="8:11" x14ac:dyDescent="0.25">
      <c r="H52" s="2"/>
      <c r="J52"/>
      <c r="K52" s="2"/>
    </row>
    <row r="53" spans="8:11" x14ac:dyDescent="0.25">
      <c r="H53" s="2"/>
      <c r="J53"/>
      <c r="K53" s="2"/>
    </row>
  </sheetData>
  <mergeCells count="1">
    <mergeCell ref="M4:N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8"/>
  <sheetViews>
    <sheetView showGridLines="0" workbookViewId="0">
      <selection activeCell="P14" sqref="P14"/>
    </sheetView>
  </sheetViews>
  <sheetFormatPr defaultColWidth="9.140625" defaultRowHeight="15" x14ac:dyDescent="0.25"/>
  <cols>
    <col min="2" max="2" width="44.7109375" customWidth="1"/>
    <col min="3" max="3" width="1.7109375" style="6" customWidth="1"/>
    <col min="4" max="4" width="14.7109375" bestFit="1" customWidth="1"/>
    <col min="5" max="5" width="1.7109375" style="6" customWidth="1"/>
    <col min="6" max="6" width="13.85546875" bestFit="1" customWidth="1"/>
    <col min="7" max="7" width="2.7109375" customWidth="1"/>
    <col min="8" max="8" width="44.7109375" customWidth="1"/>
    <col min="9" max="9" width="1.7109375" style="6" customWidth="1"/>
    <col min="10" max="10" width="14.5703125" bestFit="1" customWidth="1"/>
    <col min="11" max="11" width="1.7109375" style="6" customWidth="1"/>
    <col min="12" max="12" width="13.7109375" bestFit="1" customWidth="1"/>
    <col min="15" max="15" width="9.42578125" bestFit="1" customWidth="1"/>
  </cols>
  <sheetData>
    <row r="2" spans="2:15" ht="23.25" x14ac:dyDescent="0.35">
      <c r="B2" s="9" t="s">
        <v>83</v>
      </c>
      <c r="C2" s="10"/>
      <c r="D2" s="10"/>
      <c r="E2" s="10"/>
      <c r="F2" s="10"/>
      <c r="G2" s="11"/>
      <c r="H2" s="12"/>
      <c r="I2" s="13"/>
      <c r="J2" s="12"/>
      <c r="K2" s="13"/>
      <c r="L2" s="12"/>
    </row>
    <row r="3" spans="2:15" x14ac:dyDescent="0.25">
      <c r="B3" s="11"/>
      <c r="C3" s="14"/>
      <c r="D3" s="11"/>
      <c r="E3" s="14"/>
      <c r="F3" s="11"/>
      <c r="G3" s="11"/>
      <c r="H3" s="11"/>
      <c r="I3" s="14"/>
      <c r="J3" s="11"/>
      <c r="K3" s="14"/>
      <c r="L3" s="11"/>
    </row>
    <row r="4" spans="2:15" ht="19.5" thickBot="1" x14ac:dyDescent="0.35">
      <c r="B4" s="123" t="s">
        <v>39</v>
      </c>
      <c r="C4" s="123"/>
      <c r="D4" s="123"/>
      <c r="E4" s="123"/>
      <c r="F4" s="123"/>
      <c r="G4" s="36"/>
      <c r="H4" s="123" t="s">
        <v>40</v>
      </c>
      <c r="I4" s="123"/>
      <c r="J4" s="123"/>
      <c r="K4" s="123"/>
      <c r="L4" s="123"/>
    </row>
    <row r="5" spans="2:15" ht="7.5" customHeight="1" x14ac:dyDescent="0.25">
      <c r="B5" s="15"/>
      <c r="C5" s="16"/>
      <c r="D5" s="15"/>
      <c r="E5" s="16"/>
      <c r="F5" s="15"/>
      <c r="G5" s="15"/>
      <c r="H5" s="15"/>
      <c r="I5" s="16"/>
      <c r="J5" s="15"/>
      <c r="K5" s="16"/>
      <c r="L5" s="15"/>
    </row>
    <row r="6" spans="2:15" ht="16.5" thickBot="1" x14ac:dyDescent="0.3">
      <c r="B6" s="59" t="s">
        <v>0</v>
      </c>
      <c r="C6" s="17"/>
      <c r="D6" s="18">
        <v>2019</v>
      </c>
      <c r="E6" s="19"/>
      <c r="F6" s="18">
        <v>2018</v>
      </c>
      <c r="G6" s="15"/>
      <c r="H6" s="59" t="s">
        <v>0</v>
      </c>
      <c r="I6" s="17"/>
      <c r="J6" s="18">
        <v>2019</v>
      </c>
      <c r="K6" s="19"/>
      <c r="L6" s="18">
        <v>2018</v>
      </c>
    </row>
    <row r="7" spans="2:15" ht="16.5" thickBot="1" x14ac:dyDescent="0.3">
      <c r="B7" s="29" t="s">
        <v>41</v>
      </c>
      <c r="C7" s="20"/>
      <c r="D7" s="23">
        <v>11429338.140000001</v>
      </c>
      <c r="E7" s="24"/>
      <c r="F7" s="23">
        <v>9458721.2400000002</v>
      </c>
      <c r="G7" s="11"/>
      <c r="H7" s="29" t="s">
        <v>42</v>
      </c>
      <c r="I7" s="26"/>
      <c r="J7" s="23">
        <v>5132862.1399999997</v>
      </c>
      <c r="K7" s="24"/>
      <c r="L7" s="23">
        <v>5054412.9099999983</v>
      </c>
    </row>
    <row r="8" spans="2:15" ht="15.75" x14ac:dyDescent="0.25">
      <c r="B8" s="30" t="s">
        <v>82</v>
      </c>
      <c r="C8" s="21"/>
      <c r="D8" s="25">
        <v>5912771.4500000002</v>
      </c>
      <c r="E8" s="26"/>
      <c r="F8" s="25">
        <v>4025739.5999999996</v>
      </c>
      <c r="G8" s="11"/>
      <c r="H8" s="30" t="s">
        <v>43</v>
      </c>
      <c r="I8" s="26"/>
      <c r="J8" s="25">
        <v>5205520.41</v>
      </c>
      <c r="K8" s="26"/>
      <c r="L8" s="25">
        <v>5066664.2799999984</v>
      </c>
    </row>
    <row r="9" spans="2:15" ht="15.75" x14ac:dyDescent="0.25">
      <c r="B9" s="31" t="s">
        <v>44</v>
      </c>
      <c r="C9" s="22"/>
      <c r="D9" s="27">
        <v>311636.38</v>
      </c>
      <c r="E9" s="28"/>
      <c r="F9" s="27">
        <v>237228.02</v>
      </c>
      <c r="G9" s="11"/>
      <c r="H9" s="31" t="s">
        <v>45</v>
      </c>
      <c r="I9" s="28"/>
      <c r="J9" s="27">
        <v>86446.36</v>
      </c>
      <c r="K9" s="28"/>
      <c r="L9" s="27">
        <v>86446.36</v>
      </c>
      <c r="O9" s="8"/>
    </row>
    <row r="10" spans="2:15" ht="15.75" x14ac:dyDescent="0.25">
      <c r="B10" s="31" t="s">
        <v>46</v>
      </c>
      <c r="C10" s="22"/>
      <c r="D10" s="27">
        <v>38567.870000000003</v>
      </c>
      <c r="E10" s="28"/>
      <c r="F10" s="27">
        <v>34116.5</v>
      </c>
      <c r="G10" s="11"/>
      <c r="H10" s="31" t="s">
        <v>47</v>
      </c>
      <c r="I10" s="28"/>
      <c r="J10" s="27">
        <v>8726612.2599999998</v>
      </c>
      <c r="K10" s="28"/>
      <c r="L10" s="27">
        <v>8726612.2599999998</v>
      </c>
      <c r="O10" s="8"/>
    </row>
    <row r="11" spans="2:15" ht="15.75" x14ac:dyDescent="0.25">
      <c r="B11" s="31" t="s">
        <v>48</v>
      </c>
      <c r="C11" s="22"/>
      <c r="D11" s="27">
        <v>957904.13</v>
      </c>
      <c r="E11" s="28"/>
      <c r="F11" s="27">
        <v>1023868.76</v>
      </c>
      <c r="G11" s="11"/>
      <c r="H11" s="31" t="s">
        <v>49</v>
      </c>
      <c r="I11" s="28"/>
      <c r="J11" s="32">
        <v>-250560.73</v>
      </c>
      <c r="K11" s="28"/>
      <c r="L11" s="32">
        <v>-250560.73</v>
      </c>
      <c r="O11" s="8"/>
    </row>
    <row r="12" spans="2:15" ht="15.75" x14ac:dyDescent="0.25">
      <c r="B12" s="31" t="s">
        <v>76</v>
      </c>
      <c r="C12" s="22"/>
      <c r="D12" s="27">
        <v>4604663.07</v>
      </c>
      <c r="E12" s="28"/>
      <c r="F12" s="27">
        <v>2730526.32</v>
      </c>
      <c r="G12" s="11"/>
      <c r="H12" s="31" t="s">
        <v>51</v>
      </c>
      <c r="I12" s="26"/>
      <c r="J12" s="32">
        <v>-288247.3</v>
      </c>
      <c r="K12" s="26"/>
      <c r="L12" s="32">
        <v>-274839.5</v>
      </c>
      <c r="O12" s="8"/>
    </row>
    <row r="13" spans="2:15" ht="15.75" x14ac:dyDescent="0.25">
      <c r="B13" s="30" t="s">
        <v>50</v>
      </c>
      <c r="C13" s="21"/>
      <c r="D13" s="25">
        <v>3056928.87</v>
      </c>
      <c r="E13" s="26"/>
      <c r="F13" s="25">
        <v>2986212.97</v>
      </c>
      <c r="G13" s="11"/>
      <c r="H13" s="31" t="s">
        <v>53</v>
      </c>
      <c r="I13" s="26"/>
      <c r="J13" s="32">
        <v>-4353258.07</v>
      </c>
      <c r="K13" s="26"/>
      <c r="L13" s="32">
        <v>-4205378.53</v>
      </c>
      <c r="O13" s="8"/>
    </row>
    <row r="14" spans="2:15" ht="15.75" x14ac:dyDescent="0.25">
      <c r="B14" s="30" t="s">
        <v>52</v>
      </c>
      <c r="C14" s="21"/>
      <c r="D14" s="25">
        <v>36461.449999999997</v>
      </c>
      <c r="E14" s="26"/>
      <c r="F14" s="25">
        <v>171761.72</v>
      </c>
      <c r="G14" s="11"/>
      <c r="H14" s="31" t="s">
        <v>55</v>
      </c>
      <c r="I14" s="26"/>
      <c r="J14" s="32">
        <v>215843.64</v>
      </c>
      <c r="K14" s="26"/>
      <c r="L14" s="32">
        <v>-147879.54999999999</v>
      </c>
      <c r="O14" s="8"/>
    </row>
    <row r="15" spans="2:15" ht="15.75" x14ac:dyDescent="0.25">
      <c r="B15" s="30" t="s">
        <v>54</v>
      </c>
      <c r="C15" s="21"/>
      <c r="D15" s="25">
        <v>2423176.37</v>
      </c>
      <c r="E15" s="26"/>
      <c r="F15" s="25">
        <v>2275006.9500000002</v>
      </c>
      <c r="G15" s="11"/>
      <c r="H15" s="31" t="s">
        <v>56</v>
      </c>
      <c r="I15" s="16"/>
      <c r="J15" s="27">
        <v>1068684.25</v>
      </c>
      <c r="K15" s="16"/>
      <c r="L15" s="27">
        <v>1132263.97</v>
      </c>
      <c r="O15" s="8"/>
    </row>
    <row r="16" spans="2:15" ht="15.75" x14ac:dyDescent="0.25">
      <c r="B16" s="30"/>
      <c r="C16" s="21"/>
      <c r="D16" s="25"/>
      <c r="E16" s="26"/>
      <c r="F16" s="25"/>
      <c r="G16" s="11"/>
      <c r="H16" s="30" t="s">
        <v>57</v>
      </c>
      <c r="I16" s="26"/>
      <c r="J16" s="33">
        <v>-94318.49</v>
      </c>
      <c r="K16" s="26"/>
      <c r="L16" s="33">
        <v>-48705.99</v>
      </c>
    </row>
    <row r="17" spans="2:12" ht="16.5" thickBot="1" x14ac:dyDescent="0.3">
      <c r="B17" s="15"/>
      <c r="C17" s="14"/>
      <c r="D17" s="15"/>
      <c r="E17" s="16"/>
      <c r="F17" s="15"/>
      <c r="G17" s="11"/>
      <c r="H17" s="30" t="s">
        <v>59</v>
      </c>
      <c r="I17" s="16"/>
      <c r="J17" s="33">
        <v>21660.22</v>
      </c>
      <c r="K17" s="16"/>
      <c r="L17" s="33">
        <v>36454.620000000003</v>
      </c>
    </row>
    <row r="18" spans="2:12" ht="16.5" thickBot="1" x14ac:dyDescent="0.3">
      <c r="B18" s="29" t="s">
        <v>58</v>
      </c>
      <c r="C18" s="20"/>
      <c r="D18" s="23">
        <v>4429452.37</v>
      </c>
      <c r="E18" s="24"/>
      <c r="F18" s="23">
        <v>4011734.43</v>
      </c>
      <c r="G18" s="11"/>
      <c r="H18" s="29" t="s">
        <v>61</v>
      </c>
      <c r="I18" s="28"/>
      <c r="J18" s="23">
        <v>6431382.21</v>
      </c>
      <c r="K18" s="34"/>
      <c r="L18" s="23">
        <v>4502451.0200000005</v>
      </c>
    </row>
    <row r="19" spans="2:12" ht="15.75" x14ac:dyDescent="0.25">
      <c r="B19" s="30" t="s">
        <v>60</v>
      </c>
      <c r="C19" s="21"/>
      <c r="D19" s="25">
        <v>2445067.11</v>
      </c>
      <c r="E19" s="26"/>
      <c r="F19" s="25">
        <v>1550469.34</v>
      </c>
      <c r="G19" s="11"/>
      <c r="H19" s="30" t="s">
        <v>62</v>
      </c>
      <c r="I19" s="28"/>
      <c r="J19" s="25">
        <v>5225922.18</v>
      </c>
      <c r="K19" s="28"/>
      <c r="L19" s="25">
        <v>3760116.3600000003</v>
      </c>
    </row>
    <row r="20" spans="2:12" s="7" customFormat="1" ht="15.75" x14ac:dyDescent="0.25">
      <c r="B20" s="31" t="s">
        <v>86</v>
      </c>
      <c r="C20" s="22"/>
      <c r="D20" s="27">
        <v>2072619.79</v>
      </c>
      <c r="E20" s="28"/>
      <c r="F20" s="27">
        <v>1286467.98</v>
      </c>
      <c r="G20" s="11"/>
      <c r="H20" s="31" t="s">
        <v>79</v>
      </c>
      <c r="I20" s="35"/>
      <c r="J20" s="27">
        <v>1940362.08</v>
      </c>
      <c r="K20" s="27"/>
      <c r="L20" s="27">
        <v>1794192.35</v>
      </c>
    </row>
    <row r="21" spans="2:12" ht="15.75" x14ac:dyDescent="0.25">
      <c r="B21" s="31" t="s">
        <v>78</v>
      </c>
      <c r="C21" s="22"/>
      <c r="D21" s="27">
        <v>36159.379999999997</v>
      </c>
      <c r="E21" s="28"/>
      <c r="F21" s="27">
        <v>52575.69</v>
      </c>
      <c r="G21" s="11"/>
      <c r="H21" s="31" t="s">
        <v>80</v>
      </c>
      <c r="I21" s="16"/>
      <c r="J21" s="27">
        <v>2157928.06</v>
      </c>
      <c r="K21" s="27"/>
      <c r="L21" s="27">
        <v>1283125.04</v>
      </c>
    </row>
    <row r="22" spans="2:12" ht="15.75" x14ac:dyDescent="0.25">
      <c r="B22" s="31" t="s">
        <v>77</v>
      </c>
      <c r="C22" s="22"/>
      <c r="D22" s="27">
        <v>76106.990000000005</v>
      </c>
      <c r="E22" s="28"/>
      <c r="F22" s="27">
        <v>19475.96</v>
      </c>
      <c r="G22" s="11"/>
      <c r="H22" s="31" t="s">
        <v>81</v>
      </c>
      <c r="I22" s="16"/>
      <c r="J22" s="27">
        <v>1127632.04</v>
      </c>
      <c r="K22" s="27"/>
      <c r="L22" s="27">
        <v>682798.97</v>
      </c>
    </row>
    <row r="23" spans="2:12" ht="16.5" thickBot="1" x14ac:dyDescent="0.3">
      <c r="B23" s="31" t="s">
        <v>63</v>
      </c>
      <c r="C23" s="22"/>
      <c r="D23" s="27">
        <v>204794.67</v>
      </c>
      <c r="E23" s="28"/>
      <c r="F23" s="27">
        <v>111026.11</v>
      </c>
      <c r="G23" s="11"/>
      <c r="H23" s="30" t="s">
        <v>64</v>
      </c>
      <c r="I23" s="28"/>
      <c r="J23" s="25">
        <v>1205460.03</v>
      </c>
      <c r="K23" s="28"/>
      <c r="L23" s="25">
        <v>742334.66</v>
      </c>
    </row>
    <row r="24" spans="2:12" ht="16.5" thickBot="1" x14ac:dyDescent="0.3">
      <c r="B24" s="31" t="s">
        <v>65</v>
      </c>
      <c r="C24" s="22"/>
      <c r="D24" s="27">
        <v>55386.28</v>
      </c>
      <c r="E24" s="28"/>
      <c r="F24" s="27">
        <v>80923.600000000006</v>
      </c>
      <c r="G24" s="11"/>
      <c r="H24" s="29" t="s">
        <v>67</v>
      </c>
      <c r="I24" s="26"/>
      <c r="J24" s="23">
        <v>4294546.16</v>
      </c>
      <c r="K24" s="24"/>
      <c r="L24" s="23">
        <v>3913591.7</v>
      </c>
    </row>
    <row r="25" spans="2:12" ht="15.75" x14ac:dyDescent="0.25">
      <c r="B25" s="30" t="s">
        <v>66</v>
      </c>
      <c r="C25" s="21"/>
      <c r="D25" s="25">
        <v>144443.13</v>
      </c>
      <c r="E25" s="26"/>
      <c r="F25" s="25">
        <v>15933.56</v>
      </c>
      <c r="G25" s="11"/>
      <c r="H25" s="30" t="s">
        <v>69</v>
      </c>
      <c r="I25" s="26"/>
      <c r="J25" s="25">
        <v>283622.37</v>
      </c>
      <c r="K25" s="26"/>
      <c r="L25" s="25">
        <v>188930.18</v>
      </c>
    </row>
    <row r="26" spans="2:12" ht="15.75" x14ac:dyDescent="0.25">
      <c r="B26" s="30" t="s">
        <v>68</v>
      </c>
      <c r="C26" s="21"/>
      <c r="D26" s="25">
        <v>275498.59000000003</v>
      </c>
      <c r="E26" s="26"/>
      <c r="F26" s="25">
        <v>269220.95</v>
      </c>
      <c r="G26" s="11"/>
      <c r="H26" s="30" t="s">
        <v>70</v>
      </c>
      <c r="I26" s="26"/>
      <c r="J26" s="25">
        <v>2200969.3199999998</v>
      </c>
      <c r="K26" s="26"/>
      <c r="L26" s="25">
        <v>2356805.2200000002</v>
      </c>
    </row>
    <row r="27" spans="2:12" ht="15.75" x14ac:dyDescent="0.25">
      <c r="B27" s="30" t="s">
        <v>87</v>
      </c>
      <c r="C27" s="21"/>
      <c r="D27" s="25">
        <v>1564443.54</v>
      </c>
      <c r="E27" s="26"/>
      <c r="F27" s="25">
        <v>2176110.58</v>
      </c>
      <c r="G27" s="11"/>
      <c r="H27" s="30" t="s">
        <v>71</v>
      </c>
      <c r="I27" s="16"/>
      <c r="J27" s="25">
        <v>1237245.71</v>
      </c>
      <c r="K27" s="16"/>
      <c r="L27" s="25">
        <v>721856.26</v>
      </c>
    </row>
    <row r="28" spans="2:12" ht="16.5" thickBot="1" x14ac:dyDescent="0.3">
      <c r="B28" s="15"/>
      <c r="C28" s="14"/>
      <c r="D28" s="15"/>
      <c r="E28" s="16"/>
      <c r="F28" s="15"/>
      <c r="G28" s="11"/>
      <c r="H28" s="30" t="s">
        <v>72</v>
      </c>
      <c r="I28" s="16"/>
      <c r="J28" s="25">
        <v>572708.76</v>
      </c>
      <c r="K28" s="16"/>
      <c r="L28" s="25">
        <v>646000.04</v>
      </c>
    </row>
    <row r="29" spans="2:12" ht="16.5" thickBot="1" x14ac:dyDescent="0.3">
      <c r="B29" s="29" t="s">
        <v>73</v>
      </c>
      <c r="C29" s="20"/>
      <c r="D29" s="23">
        <v>15858790.51</v>
      </c>
      <c r="E29" s="24"/>
      <c r="F29" s="23">
        <v>13470455.67</v>
      </c>
      <c r="G29" s="11"/>
      <c r="H29" s="29" t="s">
        <v>74</v>
      </c>
      <c r="I29" s="26"/>
      <c r="J29" s="23">
        <v>15858790.51</v>
      </c>
      <c r="K29" s="24"/>
      <c r="L29" s="23">
        <v>13470455.629999999</v>
      </c>
    </row>
    <row r="30" spans="2:12" x14ac:dyDescent="0.25">
      <c r="B30" s="1"/>
      <c r="C30" s="5"/>
      <c r="D30" s="1"/>
      <c r="E30" s="5"/>
      <c r="F30" s="1"/>
      <c r="G30" s="1"/>
      <c r="H30" s="1"/>
      <c r="I30" s="5"/>
      <c r="J30" s="1"/>
      <c r="K30" s="5"/>
      <c r="L30" s="1"/>
    </row>
    <row r="31" spans="2:12" x14ac:dyDescent="0.25">
      <c r="B31" s="1"/>
      <c r="C31" s="5"/>
      <c r="D31" s="1"/>
      <c r="E31" s="5"/>
      <c r="F31" s="1"/>
      <c r="G31" s="1"/>
      <c r="H31" s="1"/>
      <c r="I31" s="5"/>
      <c r="J31" s="1"/>
      <c r="K31" s="5"/>
      <c r="L31" s="1"/>
    </row>
    <row r="32" spans="2:12" x14ac:dyDescent="0.25">
      <c r="B32" s="1"/>
      <c r="C32" s="5"/>
      <c r="D32" s="1"/>
      <c r="E32" s="5"/>
      <c r="F32" s="1"/>
      <c r="G32" s="1"/>
      <c r="H32" s="1"/>
      <c r="I32" s="5"/>
      <c r="J32" s="1"/>
      <c r="K32" s="5"/>
      <c r="L32" s="1"/>
    </row>
    <row r="38" ht="15" customHeight="1" x14ac:dyDescent="0.25"/>
  </sheetData>
  <mergeCells count="2">
    <mergeCell ref="B4:F4"/>
    <mergeCell ref="H4:L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P&amp;L</vt:lpstr>
      <vt:lpstr>Balance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</dc:creator>
  <cp:lastModifiedBy>Diego</cp:lastModifiedBy>
  <dcterms:created xsi:type="dcterms:W3CDTF">2018-11-22T08:17:50Z</dcterms:created>
  <dcterms:modified xsi:type="dcterms:W3CDTF">2020-03-30T17:15:24Z</dcterms:modified>
</cp:coreProperties>
</file>